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MBF15e Next\Problems and Solutions\"/>
    </mc:Choice>
  </mc:AlternateContent>
  <bookViews>
    <workbookView xWindow="120" yWindow="180" windowWidth="12120" windowHeight="8775"/>
  </bookViews>
  <sheets>
    <sheet name="Pbm9.1" sheetId="15" r:id="rId1"/>
    <sheet name="Pbm9.2" sheetId="19" r:id="rId2"/>
    <sheet name="Pbm9.3" sheetId="12" r:id="rId3"/>
    <sheet name="Pbm9.4" sheetId="13" r:id="rId4"/>
    <sheet name="Pbm9.5" sheetId="28" r:id="rId5"/>
    <sheet name="Pbm9.6" sheetId="10" r:id="rId6"/>
    <sheet name="Pbm9.7" sheetId="18" r:id="rId7"/>
    <sheet name="Pbm9.8" sheetId="27" r:id="rId8"/>
    <sheet name="Pbm9.9" sheetId="11" r:id="rId9"/>
    <sheet name="Pbm9.10" sheetId="29" r:id="rId10"/>
    <sheet name="PanPacific" sheetId="16" r:id="rId11"/>
    <sheet name="Pbsm 9.11-9.14" sheetId="22" r:id="rId12"/>
    <sheet name="Pbms 9.15-9.16" sheetId="23" r:id="rId13"/>
    <sheet name="Pbm9.17" sheetId="20" r:id="rId14"/>
  </sheets>
  <calcPr calcId="162913"/>
</workbook>
</file>

<file path=xl/calcChain.xml><?xml version="1.0" encoding="utf-8"?>
<calcChain xmlns="http://schemas.openxmlformats.org/spreadsheetml/2006/main">
  <c r="H26" i="12" l="1"/>
  <c r="F26" i="12"/>
  <c r="H24" i="12"/>
  <c r="F24" i="12" l="1"/>
  <c r="D35" i="29" l="1"/>
  <c r="D29" i="29"/>
  <c r="I21" i="11"/>
  <c r="I20" i="11"/>
  <c r="I16" i="11"/>
  <c r="H16" i="11"/>
  <c r="G16" i="11"/>
  <c r="F16" i="11"/>
  <c r="E16" i="11"/>
  <c r="I15" i="11"/>
  <c r="H15" i="11"/>
  <c r="G15" i="11"/>
  <c r="F15" i="11"/>
  <c r="E15" i="11"/>
  <c r="I11" i="11"/>
  <c r="H11" i="11"/>
  <c r="G11" i="11"/>
  <c r="F11" i="11"/>
  <c r="E11" i="11"/>
  <c r="D11" i="11"/>
  <c r="F21" i="28"/>
  <c r="F16" i="28"/>
  <c r="F23" i="28"/>
  <c r="F25" i="28"/>
  <c r="I47" i="27"/>
  <c r="H47" i="27"/>
  <c r="G47" i="27"/>
  <c r="F47" i="27"/>
  <c r="E47" i="27"/>
  <c r="I45" i="27"/>
  <c r="H45" i="27"/>
  <c r="G45" i="27"/>
  <c r="G48" i="27" s="1"/>
  <c r="F45" i="27"/>
  <c r="E45" i="27"/>
  <c r="D45" i="27"/>
  <c r="D47" i="27"/>
  <c r="I37" i="27"/>
  <c r="H37" i="27"/>
  <c r="G37" i="27"/>
  <c r="F37" i="27"/>
  <c r="E37" i="27"/>
  <c r="D37" i="27"/>
  <c r="I38" i="27"/>
  <c r="H38" i="27"/>
  <c r="H40" i="27" s="1"/>
  <c r="G38" i="27"/>
  <c r="F38" i="27"/>
  <c r="E38" i="27"/>
  <c r="D38" i="27"/>
  <c r="I31" i="27"/>
  <c r="H31" i="27"/>
  <c r="G31" i="27"/>
  <c r="F31" i="27"/>
  <c r="F32" i="27" s="1"/>
  <c r="E31" i="27"/>
  <c r="D31" i="27"/>
  <c r="I30" i="27"/>
  <c r="H30" i="27"/>
  <c r="G30" i="27"/>
  <c r="F30" i="27"/>
  <c r="E30" i="27"/>
  <c r="D30" i="27"/>
  <c r="D32" i="27" s="1"/>
  <c r="I29" i="27"/>
  <c r="H29" i="27"/>
  <c r="G29" i="27"/>
  <c r="G32" i="27"/>
  <c r="F29" i="27"/>
  <c r="E29" i="27"/>
  <c r="D29" i="27"/>
  <c r="D24" i="27"/>
  <c r="D39" i="27" s="1"/>
  <c r="I24" i="27"/>
  <c r="I46" i="27" s="1"/>
  <c r="I48" i="27" s="1"/>
  <c r="H24" i="27"/>
  <c r="H46" i="27" s="1"/>
  <c r="H48" i="27" s="1"/>
  <c r="G24" i="27"/>
  <c r="G46" i="27"/>
  <c r="F24" i="27"/>
  <c r="F39" i="27" s="1"/>
  <c r="F40" i="27" s="1"/>
  <c r="E24" i="27"/>
  <c r="E46" i="27"/>
  <c r="E48" i="27" s="1"/>
  <c r="I32" i="27"/>
  <c r="F46" i="27"/>
  <c r="F48" i="27"/>
  <c r="H39" i="27"/>
  <c r="G39" i="27"/>
  <c r="G40" i="27" s="1"/>
  <c r="H32" i="27"/>
  <c r="E32" i="27"/>
  <c r="E39" i="27"/>
  <c r="E40" i="27" s="1"/>
  <c r="I39" i="27"/>
  <c r="I40" i="27" s="1"/>
  <c r="D13" i="18"/>
  <c r="H39" i="19"/>
  <c r="N33" i="23"/>
  <c r="J46" i="23" s="1"/>
  <c r="N46" i="23" s="1"/>
  <c r="F40" i="23"/>
  <c r="F42" i="23"/>
  <c r="N32" i="23"/>
  <c r="J45" i="23" s="1"/>
  <c r="N45" i="23" s="1"/>
  <c r="F41" i="23"/>
  <c r="N31" i="23"/>
  <c r="J44" i="23" s="1"/>
  <c r="N44" i="23" s="1"/>
  <c r="N54" i="22"/>
  <c r="N53" i="22"/>
  <c r="N52" i="22"/>
  <c r="N33" i="22"/>
  <c r="N47" i="22" s="1"/>
  <c r="N32" i="22"/>
  <c r="N46" i="22" s="1"/>
  <c r="N31" i="22"/>
  <c r="N45" i="22" s="1"/>
  <c r="H15" i="20"/>
  <c r="H14" i="20"/>
  <c r="H13" i="20"/>
  <c r="H40" i="19"/>
  <c r="H38" i="19"/>
  <c r="H37" i="19"/>
  <c r="H36" i="19"/>
  <c r="D16" i="13"/>
  <c r="D24" i="13" s="1"/>
  <c r="D22" i="13"/>
  <c r="F13" i="10"/>
  <c r="F13" i="15"/>
  <c r="N39" i="22"/>
  <c r="D18" i="13"/>
  <c r="D40" i="27" l="1"/>
  <c r="N40" i="22"/>
  <c r="N38" i="22"/>
  <c r="D46" i="27"/>
  <c r="D48" i="27" s="1"/>
</calcChain>
</file>

<file path=xl/sharedStrings.xml><?xml version="1.0" encoding="utf-8"?>
<sst xmlns="http://schemas.openxmlformats.org/spreadsheetml/2006/main" count="415" uniqueCount="225">
  <si>
    <t>United States</t>
  </si>
  <si>
    <t>Gross Domestic Product</t>
  </si>
  <si>
    <t>Industrial</t>
  </si>
  <si>
    <t>Production</t>
  </si>
  <si>
    <t>Consumer Prices</t>
  </si>
  <si>
    <t>Forecast</t>
  </si>
  <si>
    <t>Latest</t>
  </si>
  <si>
    <t>Curent Account</t>
  </si>
  <si>
    <t>(% of GDP)</t>
  </si>
  <si>
    <t>Last 12 mos</t>
  </si>
  <si>
    <t>Australia</t>
  </si>
  <si>
    <t>Japan</t>
  </si>
  <si>
    <t>Country</t>
  </si>
  <si>
    <t>Trade Balance</t>
  </si>
  <si>
    <t>Year Ago</t>
  </si>
  <si>
    <t>Recent Qtr</t>
  </si>
  <si>
    <t>(billion $)</t>
  </si>
  <si>
    <t xml:space="preserve">     a.  Japanese yen/US dollar exchange rate</t>
  </si>
  <si>
    <t xml:space="preserve">     b.  Japanese yen/Australian dollar exchange rate</t>
  </si>
  <si>
    <t xml:space="preserve">     c.  Australian dollar/US dollar exchange rate</t>
  </si>
  <si>
    <t xml:space="preserve">     a.  Japanese yen/US dollar exchange rate in 1 year</t>
  </si>
  <si>
    <t xml:space="preserve">     b.  Japanese yen/Australian dollar exchange rate in 1 year</t>
  </si>
  <si>
    <t xml:space="preserve">     c.  Australian dollar/US dollar exchange rate in 1 year</t>
  </si>
  <si>
    <t>Unemployment</t>
  </si>
  <si>
    <t>Rate</t>
  </si>
  <si>
    <t xml:space="preserve">     a.  Japanese yen/US dollar in 1 year</t>
  </si>
  <si>
    <t xml:space="preserve">     b.  Japanese yen/Australian dollar in 1 year</t>
  </si>
  <si>
    <t xml:space="preserve">     c.  Australian dollar/US dollar in 1 year</t>
  </si>
  <si>
    <t xml:space="preserve">     Australia's Misery Index</t>
  </si>
  <si>
    <t xml:space="preserve">     Japan's Misery Index</t>
  </si>
  <si>
    <t xml:space="preserve">     United States's Misery Index</t>
  </si>
  <si>
    <t>Spot Rate</t>
  </si>
  <si>
    <t>Starting</t>
  </si>
  <si>
    <t>Forecast spot = Spot x ( 1 + Misery-1) / ( 1 + Misery-2)</t>
  </si>
  <si>
    <t>Assumptions</t>
  </si>
  <si>
    <t>Values</t>
  </si>
  <si>
    <t>Calculation percentage appreciation or depreciation</t>
  </si>
  <si>
    <t>Percentage change in the real versus the dollar</t>
  </si>
  <si>
    <t xml:space="preserve">     Because the real fell in value:</t>
  </si>
  <si>
    <t>Depreciation</t>
  </si>
  <si>
    <t>Spot rate, February 20, 2001 (TL/$)</t>
  </si>
  <si>
    <t>Turkish government announces a devaluation of:</t>
  </si>
  <si>
    <t>Spot rate, February 24, 2001 (TL/$)</t>
  </si>
  <si>
    <t>a.  What was the exchange rate after devaluation?</t>
  </si>
  <si>
    <t xml:space="preserve">     Spot rate after devaluation</t>
  </si>
  <si>
    <t xml:space="preserve">     Check calculation: percentage change in values</t>
  </si>
  <si>
    <t>b.  What was percentage change after falling to TL100,000/$?</t>
  </si>
  <si>
    <t xml:space="preserve">     Percentage change from initial value</t>
  </si>
  <si>
    <t xml:space="preserve">     Percentage change from "devalued" value</t>
  </si>
  <si>
    <t>Calculation of percentage change:</t>
  </si>
  <si>
    <t>Opening spot rate, July 2, 1997 (Bt/$)</t>
  </si>
  <si>
    <t>Closing spot rate, July 2, 1997 (Bt/$)</t>
  </si>
  <si>
    <t>Percentage change in the baht versus the dollar</t>
  </si>
  <si>
    <t>Initial spot rate, 1999 (Sucre/$)</t>
  </si>
  <si>
    <t>Ending spot rate, 1999 (Sucre/$)</t>
  </si>
  <si>
    <t>Percentage change in the sucre versus the dollar</t>
  </si>
  <si>
    <t>"Eye-balled"</t>
  </si>
  <si>
    <t>Date</t>
  </si>
  <si>
    <t>February 1st (Ps/$)</t>
  </si>
  <si>
    <t>February 28th (Ps/$)</t>
  </si>
  <si>
    <t>Percent change</t>
  </si>
  <si>
    <t>If peso continued to fall at same rate for 1 month:</t>
  </si>
  <si>
    <t>March 1, 2002 (Ps/$)</t>
  </si>
  <si>
    <t>March 30, 2002 (Ps/$)</t>
  </si>
  <si>
    <t>Latest Qtr</t>
  </si>
  <si>
    <t>Qtr*</t>
  </si>
  <si>
    <t>The Thai baht (Bt) was devalued by the Thai government from BT25/$ to BT29/$ on July 2, 1997. What was the percentage devaluation of the baht?</t>
  </si>
  <si>
    <t>The Ecuadorian sucre (S) suffered from hyper-inflationary forces throughout 1999. Its value moved from S5,000/$ to S25,000/$. What was the percentage change in its value?</t>
  </si>
  <si>
    <t>The Turkish lira (TL) was officially devalued by the Turkish government in February 2001 during a severe political and economic crisis. The Turkish government announced on February 21st that the lira would be devalued by 20%. The spot exchange rate on February 20th was TL68,000/$.</t>
  </si>
  <si>
    <t>Time Period</t>
  </si>
  <si>
    <t>Starting Value</t>
  </si>
  <si>
    <t>(C$/US$)</t>
  </si>
  <si>
    <t>Ending Value</t>
  </si>
  <si>
    <t>(percent)</t>
  </si>
  <si>
    <t>Change in the value</t>
  </si>
  <si>
    <r>
      <t>(</t>
    </r>
    <r>
      <rPr>
        <b/>
        <sz val="10"/>
        <rFont val="Arial"/>
        <family val="2"/>
      </rPr>
      <t>¥</t>
    </r>
    <r>
      <rPr>
        <b/>
        <sz val="10"/>
        <rFont val="Times New Roman"/>
        <family val="1"/>
      </rPr>
      <t>/</t>
    </r>
    <r>
      <rPr>
        <b/>
        <sz val="10"/>
        <rFont val="Arial"/>
        <family val="2"/>
      </rPr>
      <t>€</t>
    </r>
    <r>
      <rPr>
        <b/>
        <sz val="10"/>
        <rFont val="Times New Roman"/>
        <family val="1"/>
      </rPr>
      <t>)</t>
    </r>
  </si>
  <si>
    <t>Change in the</t>
  </si>
  <si>
    <t>value of the yen</t>
  </si>
  <si>
    <t>Percent change = (Starting Value - Ending Value ) / (Ending Value)</t>
  </si>
  <si>
    <r>
      <t xml:space="preserve">Percent change = ( S1 - S2 ) </t>
    </r>
    <r>
      <rPr>
        <i/>
        <sz val="10"/>
        <rFont val="Arial"/>
        <family val="2"/>
      </rPr>
      <t>÷</t>
    </r>
    <r>
      <rPr>
        <i/>
        <sz val="10"/>
        <rFont val="Times New Roman"/>
        <family val="1"/>
      </rPr>
      <t xml:space="preserve"> ( S2)</t>
    </r>
  </si>
  <si>
    <t>S1</t>
  </si>
  <si>
    <t>S2</t>
  </si>
  <si>
    <r>
      <t xml:space="preserve">Percent change = ( S1 - S2 ) </t>
    </r>
    <r>
      <rPr>
        <i/>
        <sz val="10"/>
        <rFont val="Arial"/>
        <family val="2"/>
      </rPr>
      <t>÷</t>
    </r>
    <r>
      <rPr>
        <i/>
        <sz val="10"/>
        <rFont val="Times New Roman"/>
        <family val="1"/>
      </rPr>
      <t xml:space="preserve"> ( S2 )</t>
    </r>
  </si>
  <si>
    <t>2007e</t>
  </si>
  <si>
    <t>2008e</t>
  </si>
  <si>
    <t>Forecast 07</t>
  </si>
  <si>
    <t>Oct 17th</t>
  </si>
  <si>
    <t>Current Units (per US$)</t>
  </si>
  <si>
    <t>Interest Rates</t>
  </si>
  <si>
    <t>3-month</t>
  </si>
  <si>
    <t>1-yr Govt</t>
  </si>
  <si>
    <t>Source: Data abstracted from The Economist, October 20, 2007, print edition. Unless otherwise noted, percentages are percentage changes over one-year. Rec Qtr = recent quarter. Values for 2007e are estimates or forecasts.</t>
  </si>
  <si>
    <r>
      <t xml:space="preserve">= </t>
    </r>
    <r>
      <rPr>
        <sz val="10"/>
        <rFont val="Arial"/>
        <family val="2"/>
      </rPr>
      <t>¥</t>
    </r>
    <r>
      <rPr>
        <sz val="10"/>
        <rFont val="Times New Roman"/>
        <family val="1"/>
      </rPr>
      <t>/$  /  A$/$</t>
    </r>
  </si>
  <si>
    <t>= A$/$</t>
  </si>
  <si>
    <r>
      <t>= '¥</t>
    </r>
    <r>
      <rPr>
        <sz val="10"/>
        <rFont val="Times New Roman"/>
        <family val="1"/>
      </rPr>
      <t>/$</t>
    </r>
  </si>
  <si>
    <r>
      <t>= Spot (</t>
    </r>
    <r>
      <rPr>
        <sz val="9"/>
        <rFont val="Arial"/>
        <family val="2"/>
      </rPr>
      <t>¥</t>
    </r>
    <r>
      <rPr>
        <sz val="9"/>
        <rFont val="Times New Roman"/>
        <family val="1"/>
      </rPr>
      <t xml:space="preserve">/$) x (1 + </t>
    </r>
    <r>
      <rPr>
        <sz val="9"/>
        <rFont val="Arial"/>
        <family val="2"/>
      </rPr>
      <t>¥</t>
    </r>
    <r>
      <rPr>
        <sz val="9"/>
        <rFont val="Times New Roman"/>
        <family val="1"/>
      </rPr>
      <t>-inflation) / (1 + $-inflation)</t>
    </r>
  </si>
  <si>
    <r>
      <t>= Spot (</t>
    </r>
    <r>
      <rPr>
        <sz val="9"/>
        <rFont val="Arial"/>
        <family val="2"/>
      </rPr>
      <t>¥</t>
    </r>
    <r>
      <rPr>
        <sz val="9"/>
        <rFont val="Times New Roman"/>
        <family val="1"/>
      </rPr>
      <t xml:space="preserve">/A$) x (1 + </t>
    </r>
    <r>
      <rPr>
        <sz val="9"/>
        <rFont val="Arial"/>
        <family val="2"/>
      </rPr>
      <t>¥</t>
    </r>
    <r>
      <rPr>
        <sz val="9"/>
        <rFont val="Times New Roman"/>
        <family val="1"/>
      </rPr>
      <t>-inflation) / (1 + A$-inflation)</t>
    </r>
  </si>
  <si>
    <t>= Spot (A$/$) x (1 + A$-inflation) / (1 + $ inflation)</t>
  </si>
  <si>
    <t>1-yr Govt Bond</t>
  </si>
  <si>
    <r>
      <t>= Spot (</t>
    </r>
    <r>
      <rPr>
        <sz val="9"/>
        <rFont val="Arial"/>
        <family val="2"/>
      </rPr>
      <t>¥</t>
    </r>
    <r>
      <rPr>
        <sz val="9"/>
        <rFont val="Times New Roman"/>
        <family val="1"/>
      </rPr>
      <t>/A$) x (1 + i-</t>
    </r>
    <r>
      <rPr>
        <sz val="9"/>
        <rFont val="Arial"/>
        <family val="2"/>
      </rPr>
      <t>¥</t>
    </r>
    <r>
      <rPr>
        <sz val="9"/>
        <rFont val="Times New Roman"/>
        <family val="1"/>
      </rPr>
      <t>) / (1 + i-A$)</t>
    </r>
  </si>
  <si>
    <r>
      <t>= Spot (</t>
    </r>
    <r>
      <rPr>
        <sz val="9"/>
        <rFont val="Arial"/>
        <family val="2"/>
      </rPr>
      <t>¥</t>
    </r>
    <r>
      <rPr>
        <sz val="9"/>
        <rFont val="Times New Roman"/>
        <family val="1"/>
      </rPr>
      <t>/$) x (1 + i-</t>
    </r>
    <r>
      <rPr>
        <sz val="9"/>
        <rFont val="Arial"/>
        <family val="2"/>
      </rPr>
      <t>¥</t>
    </r>
    <r>
      <rPr>
        <sz val="9"/>
        <rFont val="Times New Roman"/>
        <family val="1"/>
      </rPr>
      <t>) / (1 + i-$)</t>
    </r>
  </si>
  <si>
    <t>= Spot (A$/$) x (1 + i-A$) / (1 + i-$)</t>
  </si>
  <si>
    <t xml:space="preserve">     a.  Australian dollar "real" rate</t>
  </si>
  <si>
    <t xml:space="preserve">     b.  Japanese yen "real" rate</t>
  </si>
  <si>
    <t xml:space="preserve">     c.  US dollar "real" rate</t>
  </si>
  <si>
    <t>= (1 + nominal) / (1 + A$ consumer price change) - 1</t>
  </si>
  <si>
    <r>
      <t xml:space="preserve">= (1 + nominal) / (1 + </t>
    </r>
    <r>
      <rPr>
        <sz val="9"/>
        <rFont val="Arial"/>
        <family val="2"/>
      </rPr>
      <t>¥</t>
    </r>
    <r>
      <rPr>
        <sz val="9"/>
        <rFont val="Times New Roman"/>
        <family val="1"/>
      </rPr>
      <t xml:space="preserve"> consumer price change) - 1</t>
    </r>
  </si>
  <si>
    <t>= (1 + nominal) / (1 + $ consumer price change) - 1</t>
  </si>
  <si>
    <t>= Spot (¥/$) x (1 + i¥ 3 month) / (1 + i$ 3 month)</t>
  </si>
  <si>
    <t xml:space="preserve">    Note: All interest rates need to be adjusted for a 90 day period of a 360 day year for the calculation.</t>
  </si>
  <si>
    <t>= Spot (A$/$) x (1 + A$ 3 month) / (1 + i$ 3 month)</t>
  </si>
  <si>
    <t>= Spot (¥/A$) x (1 + i¥ 3 month) / (1 + iA$ 3 month)</t>
  </si>
  <si>
    <t>Current Account</t>
  </si>
  <si>
    <t>of the loonie</t>
  </si>
  <si>
    <t>The Canadian dollar’s value against the U.S. dollar has seen some significant changes over recent history. Using the following graph of the C$/US$ exchange rate for the 30 year period between 1980 and end-of-year 2010 to estimate the percentage change in the Canadian dollar’s value (its affectionately known as the "loonie") versus the dollar for the following periods.</t>
  </si>
  <si>
    <t>a. January 1980 - December 1985</t>
  </si>
  <si>
    <t>b. January 1986 - December 1991</t>
  </si>
  <si>
    <t>Spot rate, Thursday, January 24, 2008, R$/$</t>
  </si>
  <si>
    <t>Spot rate, Monday, January 26, 2009, R$/$</t>
  </si>
  <si>
    <t>The Japanese yen-euro cross rate is one of the more significant currency values for global trade and commerce. The graphic at right shows this cross-rate from when the euro was launched in January 1999 through the end-of-year 2010.  Estimate the change in the value of the yen over the following three periods of change.</t>
  </si>
  <si>
    <t>a.  Jan 1999 - Aug 2001</t>
  </si>
  <si>
    <t>b.  Sep 2001 -  June 2008</t>
  </si>
  <si>
    <t>c.  July 2008 - Dec 2010</t>
  </si>
  <si>
    <t>Percent change = ( S1 - S2 ) ÷ ( S2 )</t>
  </si>
  <si>
    <r>
      <t xml:space="preserve">Source: Data abstracted from </t>
    </r>
    <r>
      <rPr>
        <i/>
        <sz val="9"/>
        <rFont val="Times New Roman"/>
        <family val="1"/>
      </rPr>
      <t>The Economist</t>
    </r>
    <r>
      <rPr>
        <sz val="9"/>
        <rFont val="Times New Roman"/>
        <family val="1"/>
      </rPr>
      <t>, October 20, 2007, print edition. Unless otherwise noted, percentages are percentage changes over one-year. Rec Qtr = recent quarter. Values for 2007e are estimates or forecasts.</t>
    </r>
  </si>
  <si>
    <t xml:space="preserve"> </t>
  </si>
  <si>
    <t xml:space="preserve">Russian rubles per Swiss franc </t>
  </si>
  <si>
    <t>Russian rubles per US dollar</t>
  </si>
  <si>
    <t>Mikhail's balances by currency:</t>
  </si>
  <si>
    <t xml:space="preserve">     US dollars</t>
  </si>
  <si>
    <t xml:space="preserve">     Swiss francs</t>
  </si>
  <si>
    <t xml:space="preserve">     Russian rubles</t>
  </si>
  <si>
    <t>Dec 4, 2014</t>
  </si>
  <si>
    <t>Nov 7, 2014</t>
  </si>
  <si>
    <t>Dec 16, 2014</t>
  </si>
  <si>
    <t>Dec 24, 2014</t>
  </si>
  <si>
    <t>Jan 16, 2014</t>
  </si>
  <si>
    <t>(in millions)</t>
  </si>
  <si>
    <t>US dollars per Swiss franc</t>
  </si>
  <si>
    <t>Nov 7, 2013</t>
  </si>
  <si>
    <t>Exchange Rates</t>
  </si>
  <si>
    <t>Portfolio Value as Measured in Rubles</t>
  </si>
  <si>
    <t>U.S. dollar account balance</t>
  </si>
  <si>
    <t>Russian ruble account balance</t>
  </si>
  <si>
    <t>Swiss franc account balance</t>
  </si>
  <si>
    <t xml:space="preserve">     Total of Three Accounts</t>
  </si>
  <si>
    <t>Portfolio Value as Measured in francs</t>
  </si>
  <si>
    <t>Portfolio Value as Measured in dollars</t>
  </si>
  <si>
    <t xml:space="preserve">Mikhail Khodorkovsky was one of the infamous Russian oligarchs, accumulating billions of dollars in wealth in the mid-1990s with the fall of the Soviet Union. But in 2003 he had been imprisoned by the Russian state for a decade for tax evasion. Upon his release from prison in 2013 he had taken up residence in Switzerland – with most of his money. </t>
  </si>
  <si>
    <t xml:space="preserve">     In November 2014 Mikhail held a portfolio of USD 200 million and CHF 150 million in Swiss banks, in addition to accounts in Russia still holding RUB 1.2 billion. Using the exchange rate table, answer the following:</t>
  </si>
  <si>
    <t>a. What is the value of Mikhail's portfolio as measured in Russian rubles?</t>
  </si>
  <si>
    <t>b. What is the value of Mikhail's portfolio as measured in Swiss francs?</t>
  </si>
  <si>
    <t>c. What is the value of Mikhail's portfolio as measured in U.S. dollars?</t>
  </si>
  <si>
    <t>d. Which currency demonstrated the greatest fluctuations in total value over the six dates?</t>
  </si>
  <si>
    <t>As illustrated in the graph, the Argentine peso moved from its fixed exchange rate of Ps1.00/$ to over Ps2.00/$ in a matter of days in early January 2002. After a brief period of high volatility, the peso's value appeared to settle down into a range varying between 2.0 and 2.5 pesos per dollar. If you were forecasting the Argentine peso further into the future, to March 30, 2002, how would you use the information in the graphic -- the value of the peso freely-floating in the weeks following devaluation -- to forecast its future value?</t>
  </si>
  <si>
    <t>The period immediately following the peso's devaluation was highly volatile and a period of transition. Most forecasters would view the February period as a period in which the new exchange rate is beginning to "stabilize" in its trading.</t>
  </si>
  <si>
    <t>The Brazilian reais’ (BRL or R$) value was BRL 1.80 to 1.00 USD on Thursday January 24, 2008, then plunged in value to BRL 2.39 to 1.00 USd on January 26, 2009. What was the percentage change in its value?</t>
  </si>
  <si>
    <t>Problem 9.9  Trepak -- The Russian Dance</t>
  </si>
  <si>
    <t>Calculate the percentage change in the value of the Ruble for the three different crossrates shown above for the six dates.  Did it fall further against the U.S. dollar or the Swiss franc?</t>
  </si>
  <si>
    <t>Percentage Change</t>
  </si>
  <si>
    <t>Ruble against the Swiss franc</t>
  </si>
  <si>
    <t>Ruble aginst the U.S. dollar</t>
  </si>
  <si>
    <r>
      <rPr>
        <b/>
        <sz val="10"/>
        <rFont val="Times New Roman"/>
        <family val="1"/>
      </rPr>
      <t>11.  Current spot rates.</t>
    </r>
    <r>
      <rPr>
        <sz val="10"/>
        <rFont val="Times New Roman"/>
        <family val="1"/>
      </rPr>
      <t xml:space="preserve">  What are the current spot exchange rates for the following cross rates?</t>
    </r>
  </si>
  <si>
    <r>
      <rPr>
        <b/>
        <sz val="10"/>
        <rFont val="Times New Roman"/>
        <family val="1"/>
      </rPr>
      <t>12.  Purchasing power parity forecasts.</t>
    </r>
    <r>
      <rPr>
        <sz val="10"/>
        <rFont val="Times New Roman"/>
        <family val="1"/>
      </rPr>
      <t xml:space="preserve">  Assuming purchasing power parity, and assuming that the forecasted change in consumer prices is a good proxy of predicted inflation, forecast the following cross rates:</t>
    </r>
  </si>
  <si>
    <r>
      <rPr>
        <b/>
        <sz val="10"/>
        <rFont val="Times New Roman"/>
        <family val="1"/>
      </rPr>
      <t>13.  International Fischer forecasts.</t>
    </r>
    <r>
      <rPr>
        <sz val="10"/>
        <rFont val="Times New Roman"/>
        <family val="1"/>
      </rPr>
      <t xml:space="preserve"> Asssuming International Fisher applies to the coming year, forecast the following future spot exchange rates using the government bond rates for the respective country currencies:</t>
    </r>
  </si>
  <si>
    <r>
      <rPr>
        <b/>
        <sz val="10"/>
        <rFont val="Times New Roman"/>
        <family val="1"/>
      </rPr>
      <t xml:space="preserve">14.  Implied real interest rates. </t>
    </r>
    <r>
      <rPr>
        <sz val="10"/>
        <rFont val="Times New Roman"/>
        <family val="1"/>
      </rPr>
      <t>If the nominal interest rate is the government bond rate, and the current change in consumer prices is used as expected inflation, calculate the implied "real" rates of interest by currency.</t>
    </r>
  </si>
  <si>
    <r>
      <rPr>
        <b/>
        <sz val="10"/>
        <rFont val="Times New Roman"/>
        <family val="1"/>
      </rPr>
      <t xml:space="preserve">15.  Forward rates. </t>
    </r>
    <r>
      <rPr>
        <sz val="10"/>
        <rFont val="Times New Roman"/>
        <family val="1"/>
      </rPr>
      <t xml:space="preserve"> Using the spot rates and three-month interest rates above, calculate the 90-day forward rates for:</t>
    </r>
  </si>
  <si>
    <r>
      <rPr>
        <b/>
        <sz val="10"/>
        <rFont val="Times New Roman"/>
        <family val="1"/>
      </rPr>
      <t>16.  Real economic activity and misery.</t>
    </r>
    <r>
      <rPr>
        <sz val="10"/>
        <rFont val="Times New Roman"/>
        <family val="1"/>
      </rPr>
      <t xml:space="preserve"> Calculate the country's Misery Index (unemployment + inflation) and then use it like interest differentials to forecast the future spot exchange rate, one year into the future.</t>
    </r>
  </si>
  <si>
    <t>© 2015 by Prof. Werner Antweiler, Universit</t>
  </si>
  <si>
    <t xml:space="preserve">The following values are taken from the graph. </t>
  </si>
  <si>
    <t>January 1980 - January 1986</t>
  </si>
  <si>
    <t>January 1986 - October 1991</t>
  </si>
  <si>
    <t>October 1991 - December 2001</t>
  </si>
  <si>
    <t>October 2001 - April 2011</t>
  </si>
  <si>
    <t>April 2011 - January 2015</t>
  </si>
  <si>
    <t>The 'spike' in the Loonie in 2008-2009, was dramatic, but was considered by many a nervous reaction to the financial crisis which was largely experienced in the United States at the time, and not in Canada.</t>
  </si>
  <si>
    <t>11/7/14 - 1/16/14</t>
  </si>
  <si>
    <t>Jan 16, 2015</t>
  </si>
  <si>
    <t>Ruble vs Swiss franc, period</t>
  </si>
  <si>
    <t>Ruble vs US dollar, period</t>
  </si>
  <si>
    <t>The Russian ruble clearly fell further against the Swiss franc than it did the U.S. dollar. It is more evident by simply looking at the percentage change from Nov 2014 through Jan 2015.</t>
  </si>
  <si>
    <t>Rosneft dividend to BP (July 2014) in Russian rubles</t>
  </si>
  <si>
    <t>Spot rate, July 2014, RUB = 1 USD</t>
  </si>
  <si>
    <t xml:space="preserve">BP (UK) and Rosneft (Russia) had severed a long-term joint venture in 2013, with Rosneft buying BP's out with $55 billion in cash and a 20% interest (equity interest) in Rosneft itself. Rosneft financed a large part of the buyout by borrowing heavily. The following year, in July 2014, BP received a dividend on its ownership interest in Rosneft of RUB 24 billion. </t>
  </si>
  <si>
    <t>But Rosneft's performance had been declining, as was the Russian ruble. The winter of 2014-2015 in Europe was a relatively mild one, and Europe's purchases of Rosneft's natural gas had fallen as had the price of natural gas. Rosneft's total sales were down, and the ruble had clearly fallen dramatically (table above). And to add debt to injury, Rosneft was due to make a payment of USD 19.5 billion in 2015 on its debt from the BP buyout.</t>
  </si>
  <si>
    <t>a.  Assuming a spot rate of RUB 34.78 = 1.00 USD in July 2014, how much was the dividend paid to BP in U.S. dollars?</t>
  </si>
  <si>
    <t>b.  If Rosneft were to pay the same dividend to BP in July 2015, and the spot rate at that time was  RUB 75 = 1.00 USD, what would BP receive in U.S. dollars?</t>
  </si>
  <si>
    <t>c.  If the combination of Western sanctions against Russia and lower global oil prices truly sent the Russian economy into recession, and the spot rate was RUB 75 = 1.00 USD in July 2015, what might BP's dividend be in July 2015?</t>
  </si>
  <si>
    <t>a. BP's dividend received in USD in July 2014</t>
  </si>
  <si>
    <t>b. BP's dividend received in USD in July 2015?</t>
  </si>
  <si>
    <t>Rosneft dividend to BP in Russian rubles</t>
  </si>
  <si>
    <t>Spot rate, July 2015, RUB = 1 USD</t>
  </si>
  <si>
    <t>c. If Rosneft suffers from Russian recession?</t>
  </si>
  <si>
    <t xml:space="preserve">BP's dividend could very well be zero in 2015 if the Russian economy worsened in the first half of the year, and Rosneft's profitability was destroyed from economic conditions, sanctions, and the fall of the ruble. </t>
  </si>
  <si>
    <t xml:space="preserve">Even if Rosneft did manage to achieve a positive level of profit in 2015, given its sizeable debt payment obligation, it could choose to not pay a dividend in order to preserve cash flow for debt service. </t>
  </si>
  <si>
    <t>Finally, at least in the early spring of 2015, there was a real possibility that the Russian government could institute capital controls that would prevent the payment of the dividend to a foreign stockholder like BP. Capital controls were a real possibility because of the plummeting value of the ruble.</t>
  </si>
  <si>
    <t>Problem 9.10  BP and Rosneft 2015</t>
  </si>
  <si>
    <t>Per USD</t>
  </si>
  <si>
    <t>Per EUR</t>
  </si>
  <si>
    <t>Closing spot rate, June 20</t>
  </si>
  <si>
    <t>Initial spot rate, June 17</t>
  </si>
  <si>
    <t>Closing spot rate, August 17</t>
  </si>
  <si>
    <t>S3</t>
  </si>
  <si>
    <t>NGN</t>
  </si>
  <si>
    <t>On Friday June 17, 2016, the Central Bank of Nigeria (CBN) abandoned the Nigerian naira’s (NGN or ₦) fixed exchange rate and allowed the currency to float. Previously fixed against the U.S. dollar at NGN 196.50 = 1.00 USD, the naira closed at NGN 279.50/USD on Monday June 20, the first day of trading following the float. The naira quickly quickly floated (sunk) to NGN 324.50/USD by August 18. Similarly, the naira fell from NGN 221.2001 = 1.00 EUR toNGN316.7294 /EUR on June 20, and NGN 347.7721/EUR on August 18.</t>
  </si>
  <si>
    <t>a. What was the percentage change in the value of the Nigerian naira versus the dollar the first trading day?</t>
  </si>
  <si>
    <t>b. What was the percentage change in the value of the naira versus the dollar by August 18, 2016?</t>
  </si>
  <si>
    <t>c. What was the percentage change in the value of the Nigerian naira verus the euro the first trading day?</t>
  </si>
  <si>
    <t>d. What was the percentage change in the value of hte naira versus the euro by August 18, 2016?</t>
  </si>
  <si>
    <t>a) and c) Percentage change in the first day of trading</t>
  </si>
  <si>
    <t>b) and d) . Percentage change by August 17</t>
  </si>
  <si>
    <r>
      <t xml:space="preserve">Percent change = ( S1 - S2 ) </t>
    </r>
    <r>
      <rPr>
        <b/>
        <i/>
        <sz val="10"/>
        <rFont val="Arial"/>
        <family val="2"/>
      </rPr>
      <t>÷</t>
    </r>
    <r>
      <rPr>
        <b/>
        <i/>
        <sz val="10"/>
        <rFont val="Times New Roman"/>
        <family val="1"/>
      </rPr>
      <t xml:space="preserve"> ( S2 )</t>
    </r>
  </si>
  <si>
    <t>Problems 9.15-9.16  Forecasting the Pan-Pacific Pyramid</t>
  </si>
  <si>
    <t>Problems 9.11-9.14  Forecasting the Pan-Pacific Pyramid</t>
  </si>
  <si>
    <t>Problem 9.1 Ecuadorian Sucre</t>
  </si>
  <si>
    <t>Problem 9.2  Canadian Dollar</t>
  </si>
  <si>
    <t>Problem 9.3 Nigerian Naira's Nightmare</t>
  </si>
  <si>
    <t>Problem 9.4  Istanbul's Issues</t>
  </si>
  <si>
    <t>Problem 9.5  Argentine Anguish</t>
  </si>
  <si>
    <t>Problem 9.6  Bangkok Broken</t>
  </si>
  <si>
    <t>Problem 9.7  Reais Crisis</t>
  </si>
  <si>
    <t>Problem 9.8 Mikhail's Dilemma</t>
  </si>
  <si>
    <t>Forecasting the Pan-Pacific Pyramid:</t>
  </si>
  <si>
    <t>Use the following data in answering problems 9.11-9.16.</t>
  </si>
  <si>
    <t>Problem 9.17  The Rising Sun and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</si>
</sst>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_(&quot;$&quot;* \(#,##0.00\);_(&quot;$&quot;* &quot;-&quot;??_);_(@_)"/>
    <numFmt numFmtId="43" formatCode="_(* #,##0.00_);_(* \(#,##0.00\);_(* &quot;-&quot;??_);_(@_)"/>
    <numFmt numFmtId="164" formatCode="_(* #,##0.0000_);_(* \(#,##0.0000\);_(* &quot;-&quot;??_);_(@_)"/>
    <numFmt numFmtId="165" formatCode="0.0%"/>
    <numFmt numFmtId="166" formatCode="#,##0.0"/>
    <numFmt numFmtId="167" formatCode="&quot;$&quot;#,##0.0"/>
    <numFmt numFmtId="168" formatCode="_(* #,##0.0_);_(* \(#,##0.0\);_(* &quot;-&quot;??_);_(@_)"/>
    <numFmt numFmtId="169" formatCode="_(* #,##0_);_(* \(#,##0\);_(* &quot;-&quot;??_);_(@_)"/>
    <numFmt numFmtId="170" formatCode="_(&quot;$&quot;* #,##0_);_(&quot;$&quot;* \(#,##0\);_(&quot;$&quot;* &quot;-&quot;??_);_(@_)"/>
    <numFmt numFmtId="171" formatCode="_(* #,##0.000_);_(* \(#,##0.000\);_(* &quot;-&quot;??_);_(@_)"/>
    <numFmt numFmtId="172" formatCode="[$USD]\ #,##0_);\([$USD]\ #,##0\)"/>
    <numFmt numFmtId="173" formatCode="[$CHF]\ #,##0_);\([$CHF]\ #,##0\)"/>
    <numFmt numFmtId="174" formatCode="[$RUB]\ #,##0_);\([$RUB]\ #,##0\)"/>
    <numFmt numFmtId="175" formatCode="[$RUB]\ #,##0.00_);\([$RUB]\ #,##0.00\)"/>
    <numFmt numFmtId="176" formatCode="[$USD]\ #,##0.00_);\([$USD]\ #,##0.00\)"/>
    <numFmt numFmtId="177" formatCode="[$USD]\ #,##0.00"/>
  </numFmts>
  <fonts count="20" x14ac:knownFonts="1">
    <font>
      <sz val="10"/>
      <name val="Times New Roman"/>
      <family val="1"/>
    </font>
    <font>
      <sz val="10"/>
      <name val="Times New Roman"/>
      <family val="1"/>
    </font>
    <font>
      <b/>
      <sz val="10"/>
      <name val="Times New Roman"/>
      <family val="1"/>
    </font>
    <font>
      <b/>
      <sz val="10"/>
      <color indexed="10"/>
      <name val="Times New Roman"/>
      <family val="1"/>
    </font>
    <font>
      <b/>
      <sz val="10"/>
      <color indexed="12"/>
      <name val="Times New Roman"/>
      <family val="1"/>
    </font>
    <font>
      <sz val="10"/>
      <name val="Times New Roman"/>
      <family val="1"/>
    </font>
    <font>
      <sz val="8"/>
      <name val="Times New Roman"/>
      <family val="1"/>
    </font>
    <font>
      <sz val="9"/>
      <name val="Times New Roman"/>
      <family val="1"/>
    </font>
    <font>
      <i/>
      <sz val="10"/>
      <name val="Times New Roman"/>
      <family val="1"/>
    </font>
    <font>
      <b/>
      <sz val="10"/>
      <name val="Arial"/>
      <family val="2"/>
    </font>
    <font>
      <sz val="10"/>
      <name val="Arial"/>
      <family val="2"/>
    </font>
    <font>
      <i/>
      <sz val="10"/>
      <name val="Arial"/>
      <family val="2"/>
    </font>
    <font>
      <sz val="9"/>
      <name val="Arial"/>
      <family val="2"/>
    </font>
    <font>
      <i/>
      <sz val="9"/>
      <name val="Times New Roman"/>
      <family val="1"/>
    </font>
    <font>
      <u/>
      <sz val="10"/>
      <color theme="10"/>
      <name val="Times New Roman"/>
      <family val="1"/>
    </font>
    <font>
      <b/>
      <sz val="10"/>
      <color rgb="FFFF0000"/>
      <name val="Times New Roman"/>
      <family val="1"/>
    </font>
    <font>
      <b/>
      <sz val="14"/>
      <color indexed="9"/>
      <name val="Times New Roman"/>
      <family val="1"/>
    </font>
    <font>
      <b/>
      <i/>
      <sz val="10"/>
      <name val="Times New Roman"/>
      <family val="1"/>
    </font>
    <font>
      <b/>
      <i/>
      <sz val="10"/>
      <name val="Arial"/>
      <family val="2"/>
    </font>
    <font>
      <sz val="14"/>
      <name val="Times New Roman"/>
      <family val="1"/>
    </font>
  </fonts>
  <fills count="7">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theme="0"/>
        <bgColor indexed="64"/>
      </patternFill>
    </fill>
    <fill>
      <patternFill patternType="solid">
        <fgColor rgb="FFDDDDFF"/>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212">
    <xf numFmtId="0" fontId="0" fillId="0" borderId="0" xfId="0"/>
    <xf numFmtId="0" fontId="0" fillId="0" borderId="0" xfId="0" applyBorder="1"/>
    <xf numFmtId="0" fontId="2" fillId="0" borderId="0" xfId="0" applyFont="1" applyBorder="1"/>
    <xf numFmtId="0" fontId="0" fillId="0" borderId="1" xfId="0" applyBorder="1"/>
    <xf numFmtId="0" fontId="0" fillId="0" borderId="2" xfId="0" applyBorder="1"/>
    <xf numFmtId="0" fontId="0" fillId="0" borderId="0" xfId="0" applyAlignment="1">
      <alignment horizontal="left"/>
    </xf>
    <xf numFmtId="0" fontId="2" fillId="0" borderId="0" xfId="0" applyFont="1"/>
    <xf numFmtId="0" fontId="2" fillId="0" borderId="1" xfId="0" applyFont="1" applyBorder="1"/>
    <xf numFmtId="0" fontId="2" fillId="0" borderId="2" xfId="0" applyFont="1" applyBorder="1"/>
    <xf numFmtId="0" fontId="2" fillId="2" borderId="2" xfId="0" applyFont="1" applyFill="1" applyBorder="1"/>
    <xf numFmtId="0" fontId="2" fillId="0" borderId="3" xfId="0" applyFont="1" applyBorder="1"/>
    <xf numFmtId="0" fontId="2" fillId="0" borderId="4" xfId="0" applyFont="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1" xfId="0" applyFont="1" applyFill="1" applyBorder="1"/>
    <xf numFmtId="0" fontId="3" fillId="2" borderId="0" xfId="0" applyFont="1" applyFill="1" applyBorder="1"/>
    <xf numFmtId="0" fontId="2" fillId="2" borderId="0" xfId="0" applyFont="1" applyFill="1" applyBorder="1"/>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xf numFmtId="0" fontId="2" fillId="2" borderId="8" xfId="0" applyFont="1" applyFill="1" applyBorder="1"/>
    <xf numFmtId="165" fontId="4" fillId="2" borderId="0" xfId="3" applyNumberFormat="1" applyFont="1" applyFill="1" applyBorder="1" applyAlignment="1">
      <alignment horizontal="right"/>
    </xf>
    <xf numFmtId="165" fontId="2" fillId="2" borderId="0" xfId="3" applyNumberFormat="1" applyFont="1" applyFill="1" applyBorder="1"/>
    <xf numFmtId="165" fontId="2" fillId="2" borderId="0" xfId="0" applyNumberFormat="1" applyFont="1" applyFill="1" applyBorder="1"/>
    <xf numFmtId="165" fontId="4" fillId="2" borderId="0" xfId="3" applyNumberFormat="1" applyFont="1" applyFill="1" applyBorder="1"/>
    <xf numFmtId="10" fontId="4" fillId="2" borderId="0" xfId="3" applyNumberFormat="1" applyFont="1" applyFill="1" applyBorder="1"/>
    <xf numFmtId="0" fontId="2" fillId="2" borderId="8" xfId="0" quotePrefix="1" applyFont="1" applyFill="1" applyBorder="1" applyAlignment="1">
      <alignment horizontal="center"/>
    </xf>
    <xf numFmtId="166" fontId="4" fillId="2" borderId="0" xfId="1" applyNumberFormat="1" applyFont="1" applyFill="1" applyBorder="1" applyAlignment="1">
      <alignment horizontal="right"/>
    </xf>
    <xf numFmtId="167" fontId="4" fillId="2" borderId="0" xfId="2" applyNumberFormat="1" applyFont="1" applyFill="1" applyBorder="1" applyAlignment="1">
      <alignment horizontal="right"/>
    </xf>
    <xf numFmtId="168" fontId="2" fillId="2" borderId="0" xfId="1" applyNumberFormat="1" applyFont="1" applyFill="1" applyBorder="1"/>
    <xf numFmtId="43" fontId="4" fillId="2" borderId="0" xfId="1" applyFont="1" applyFill="1" applyBorder="1" applyAlignment="1">
      <alignment horizontal="right"/>
    </xf>
    <xf numFmtId="169" fontId="4" fillId="2" borderId="0" xfId="1" applyNumberFormat="1" applyFont="1" applyFill="1" applyBorder="1" applyAlignment="1">
      <alignment horizontal="right"/>
    </xf>
    <xf numFmtId="43" fontId="4" fillId="2" borderId="0" xfId="1" applyFont="1" applyFill="1" applyBorder="1"/>
    <xf numFmtId="0" fontId="2" fillId="2" borderId="3" xfId="0" applyFont="1" applyFill="1" applyBorder="1"/>
    <xf numFmtId="0" fontId="2" fillId="2" borderId="9" xfId="0" applyFont="1" applyFill="1" applyBorder="1"/>
    <xf numFmtId="43" fontId="2" fillId="2" borderId="9" xfId="1" applyFont="1" applyFill="1" applyBorder="1"/>
    <xf numFmtId="0" fontId="2" fillId="2" borderId="4" xfId="0" applyFont="1" applyFill="1" applyBorder="1"/>
    <xf numFmtId="0" fontId="0" fillId="2" borderId="5" xfId="0" applyFill="1" applyBorder="1"/>
    <xf numFmtId="0" fontId="0" fillId="2" borderId="6" xfId="0" applyFill="1" applyBorder="1"/>
    <xf numFmtId="0" fontId="0" fillId="2" borderId="7" xfId="0" applyFill="1" applyBorder="1"/>
    <xf numFmtId="0" fontId="0" fillId="2" borderId="1" xfId="0" applyFill="1" applyBorder="1"/>
    <xf numFmtId="0" fontId="0" fillId="2" borderId="0" xfId="0" applyFill="1" applyBorder="1"/>
    <xf numFmtId="0" fontId="0" fillId="2" borderId="2" xfId="0" applyFill="1" applyBorder="1"/>
    <xf numFmtId="0" fontId="2" fillId="2" borderId="8" xfId="0" applyFont="1" applyFill="1" applyBorder="1" applyAlignment="1">
      <alignment horizontal="right"/>
    </xf>
    <xf numFmtId="43" fontId="4" fillId="2" borderId="0" xfId="1" applyNumberFormat="1" applyFont="1" applyFill="1" applyBorder="1"/>
    <xf numFmtId="164" fontId="4" fillId="2" borderId="0" xfId="1" applyNumberFormat="1" applyFont="1" applyFill="1" applyBorder="1"/>
    <xf numFmtId="164" fontId="4" fillId="2" borderId="0" xfId="1" applyNumberFormat="1" applyFont="1" applyFill="1" applyBorder="1" applyAlignment="1">
      <alignment horizontal="right"/>
    </xf>
    <xf numFmtId="0" fontId="0" fillId="2" borderId="3" xfId="0" applyFill="1" applyBorder="1"/>
    <xf numFmtId="0" fontId="0" fillId="2" borderId="9" xfId="0" applyFill="1" applyBorder="1"/>
    <xf numFmtId="0" fontId="0" fillId="2" borderId="4" xfId="0" applyFill="1" applyBorder="1"/>
    <xf numFmtId="169" fontId="4" fillId="2" borderId="0" xfId="1" applyNumberFormat="1" applyFont="1" applyFill="1" applyBorder="1"/>
    <xf numFmtId="169" fontId="3" fillId="2" borderId="0" xfId="1" applyNumberFormat="1" applyFont="1" applyFill="1" applyBorder="1"/>
    <xf numFmtId="165" fontId="2" fillId="2" borderId="0" xfId="3" applyNumberFormat="1" applyFont="1" applyFill="1" applyBorder="1" applyAlignment="1">
      <alignment horizontal="right"/>
    </xf>
    <xf numFmtId="165" fontId="3" fillId="2" borderId="10" xfId="3" applyNumberFormat="1" applyFont="1" applyFill="1" applyBorder="1" applyAlignment="1">
      <alignment horizontal="right"/>
    </xf>
    <xf numFmtId="0" fontId="0" fillId="2" borderId="0" xfId="0" applyFill="1" applyAlignment="1">
      <alignment vertical="center"/>
    </xf>
    <xf numFmtId="0" fontId="0" fillId="2" borderId="6" xfId="0" applyFill="1" applyBorder="1" applyAlignment="1">
      <alignment horizontal="left"/>
    </xf>
    <xf numFmtId="0" fontId="0" fillId="2" borderId="0" xfId="0" applyFill="1" applyBorder="1" applyAlignment="1">
      <alignment horizontal="left"/>
    </xf>
    <xf numFmtId="0" fontId="0" fillId="2" borderId="0" xfId="0" applyFill="1" applyBorder="1" applyAlignment="1">
      <alignment horizontal="center"/>
    </xf>
    <xf numFmtId="0" fontId="2" fillId="2" borderId="0" xfId="0" applyFont="1" applyFill="1" applyBorder="1" applyAlignment="1">
      <alignment horizontal="right"/>
    </xf>
    <xf numFmtId="0" fontId="2" fillId="2" borderId="8" xfId="0" applyFont="1" applyFill="1" applyBorder="1" applyAlignment="1">
      <alignment horizontal="left"/>
    </xf>
    <xf numFmtId="169" fontId="2" fillId="2" borderId="0" xfId="1" applyNumberFormat="1" applyFont="1" applyFill="1" applyBorder="1" applyAlignment="1">
      <alignment horizontal="left"/>
    </xf>
    <xf numFmtId="164" fontId="2" fillId="2" borderId="0" xfId="1" applyNumberFormat="1" applyFont="1" applyFill="1" applyBorder="1" applyAlignment="1">
      <alignment horizontal="left"/>
    </xf>
    <xf numFmtId="10" fontId="3" fillId="2" borderId="0" xfId="3" applyNumberFormat="1" applyFont="1" applyFill="1" applyBorder="1" applyAlignment="1">
      <alignment horizontal="left"/>
    </xf>
    <xf numFmtId="10" fontId="2" fillId="2" borderId="0" xfId="3" applyNumberFormat="1" applyFont="1" applyFill="1" applyBorder="1" applyAlignment="1">
      <alignment horizontal="left"/>
    </xf>
    <xf numFmtId="0" fontId="2" fillId="2" borderId="0" xfId="0" applyFont="1" applyFill="1" applyBorder="1" applyAlignment="1">
      <alignment horizontal="left"/>
    </xf>
    <xf numFmtId="43" fontId="2" fillId="2" borderId="0" xfId="1" applyFont="1" applyFill="1" applyBorder="1"/>
    <xf numFmtId="0" fontId="0" fillId="2" borderId="0" xfId="0" applyFill="1" applyAlignment="1">
      <alignment horizontal="left"/>
    </xf>
    <xf numFmtId="0" fontId="0" fillId="2" borderId="0" xfId="0" applyFill="1"/>
    <xf numFmtId="0" fontId="0" fillId="2" borderId="9" xfId="0" applyFill="1" applyBorder="1" applyAlignment="1">
      <alignment horizontal="left"/>
    </xf>
    <xf numFmtId="0" fontId="4" fillId="2" borderId="0" xfId="0" applyFont="1" applyFill="1" applyBorder="1"/>
    <xf numFmtId="165" fontId="4" fillId="2" borderId="0" xfId="0" applyNumberFormat="1" applyFont="1" applyFill="1" applyBorder="1"/>
    <xf numFmtId="0" fontId="2" fillId="2" borderId="8" xfId="0" applyFont="1" applyFill="1" applyBorder="1" applyAlignment="1"/>
    <xf numFmtId="0" fontId="0" fillId="0" borderId="0" xfId="0" applyAlignment="1"/>
    <xf numFmtId="10" fontId="3" fillId="2" borderId="0" xfId="3" applyNumberFormat="1" applyFont="1" applyFill="1" applyBorder="1"/>
    <xf numFmtId="0" fontId="0" fillId="2" borderId="5" xfId="0" applyFill="1" applyBorder="1" applyAlignment="1"/>
    <xf numFmtId="0" fontId="0" fillId="2" borderId="6" xfId="0" applyFill="1" applyBorder="1" applyAlignment="1"/>
    <xf numFmtId="0" fontId="0" fillId="2" borderId="7" xfId="0" applyFill="1" applyBorder="1" applyAlignment="1"/>
    <xf numFmtId="0" fontId="0" fillId="0" borderId="1" xfId="0" applyBorder="1" applyAlignment="1"/>
    <xf numFmtId="0" fontId="0" fillId="0" borderId="2" xfId="0" applyBorder="1" applyAlignment="1"/>
    <xf numFmtId="0" fontId="0" fillId="2" borderId="1" xfId="0" applyFill="1" applyBorder="1" applyAlignment="1"/>
    <xf numFmtId="0" fontId="3" fillId="2" borderId="0" xfId="0" applyFont="1" applyFill="1" applyBorder="1" applyAlignment="1"/>
    <xf numFmtId="0" fontId="0" fillId="2" borderId="0" xfId="0" applyFill="1" applyBorder="1" applyAlignment="1"/>
    <xf numFmtId="0" fontId="0" fillId="2" borderId="2" xfId="0" applyFill="1" applyBorder="1" applyAlignment="1"/>
    <xf numFmtId="43" fontId="4" fillId="2" borderId="0" xfId="1" applyNumberFormat="1" applyFont="1" applyFill="1" applyBorder="1" applyAlignment="1"/>
    <xf numFmtId="164" fontId="4" fillId="2" borderId="0" xfId="1" applyNumberFormat="1" applyFont="1" applyFill="1" applyBorder="1" applyAlignment="1"/>
    <xf numFmtId="0" fontId="0" fillId="2" borderId="3" xfId="0" applyFill="1" applyBorder="1" applyAlignment="1"/>
    <xf numFmtId="0" fontId="0" fillId="2" borderId="9" xfId="0" applyFill="1" applyBorder="1" applyAlignment="1"/>
    <xf numFmtId="0" fontId="0" fillId="2" borderId="4" xfId="0" applyFill="1" applyBorder="1" applyAlignment="1"/>
    <xf numFmtId="0" fontId="2" fillId="2" borderId="0" xfId="0" applyFont="1" applyFill="1" applyAlignment="1">
      <alignment horizontal="right" vertical="center"/>
    </xf>
    <xf numFmtId="165" fontId="4" fillId="2" borderId="0" xfId="3" applyNumberFormat="1" applyFont="1" applyFill="1" applyBorder="1" applyAlignment="1"/>
    <xf numFmtId="169" fontId="4" fillId="2" borderId="0" xfId="1" applyNumberFormat="1" applyFont="1" applyFill="1" applyBorder="1" applyAlignment="1"/>
    <xf numFmtId="0" fontId="8" fillId="2" borderId="0" xfId="0" applyFont="1" applyFill="1" applyBorder="1"/>
    <xf numFmtId="0" fontId="0" fillId="2" borderId="6" xfId="0" applyFill="1" applyBorder="1" applyAlignment="1">
      <alignment horizontal="center"/>
    </xf>
    <xf numFmtId="0" fontId="0" fillId="2" borderId="9" xfId="0" applyFill="1" applyBorder="1" applyAlignment="1">
      <alignment horizontal="center"/>
    </xf>
    <xf numFmtId="0" fontId="0" fillId="0" borderId="0" xfId="0" applyAlignment="1">
      <alignment horizontal="center"/>
    </xf>
    <xf numFmtId="166" fontId="2" fillId="2" borderId="0" xfId="1" applyNumberFormat="1" applyFont="1" applyFill="1" applyBorder="1" applyAlignment="1">
      <alignment horizontal="right"/>
    </xf>
    <xf numFmtId="167" fontId="2" fillId="2" borderId="0" xfId="2" applyNumberFormat="1" applyFont="1" applyFill="1" applyBorder="1" applyAlignment="1">
      <alignment horizontal="right"/>
    </xf>
    <xf numFmtId="169" fontId="2" fillId="2" borderId="0" xfId="1" applyNumberFormat="1" applyFont="1" applyFill="1" applyBorder="1" applyAlignment="1">
      <alignment horizontal="right"/>
    </xf>
    <xf numFmtId="10" fontId="4" fillId="2" borderId="0" xfId="3" applyNumberFormat="1" applyFont="1" applyFill="1" applyBorder="1" applyAlignment="1">
      <alignment horizontal="right"/>
    </xf>
    <xf numFmtId="0" fontId="2" fillId="2" borderId="0" xfId="0" applyFont="1" applyFill="1"/>
    <xf numFmtId="0" fontId="5" fillId="2" borderId="0" xfId="0" applyFont="1" applyFill="1" applyBorder="1"/>
    <xf numFmtId="0" fontId="5" fillId="2" borderId="0" xfId="0" quotePrefix="1" applyFont="1" applyFill="1" applyBorder="1"/>
    <xf numFmtId="0" fontId="2" fillId="2" borderId="0" xfId="0" quotePrefix="1" applyFont="1" applyFill="1" applyBorder="1"/>
    <xf numFmtId="164" fontId="3" fillId="2" borderId="0" xfId="1" applyNumberFormat="1" applyFont="1" applyFill="1" applyBorder="1"/>
    <xf numFmtId="0" fontId="10" fillId="2" borderId="0" xfId="0" quotePrefix="1" applyFont="1" applyFill="1" applyBorder="1"/>
    <xf numFmtId="0" fontId="7" fillId="2" borderId="0" xfId="0" quotePrefix="1" applyFont="1" applyFill="1" applyBorder="1"/>
    <xf numFmtId="0" fontId="1" fillId="2" borderId="0" xfId="0" applyFont="1" applyFill="1" applyBorder="1"/>
    <xf numFmtId="0" fontId="1" fillId="0" borderId="0" xfId="0" applyFont="1" applyBorder="1"/>
    <xf numFmtId="0" fontId="2" fillId="2" borderId="12" xfId="0" applyFont="1" applyFill="1" applyBorder="1" applyAlignment="1">
      <alignment horizontal="right"/>
    </xf>
    <xf numFmtId="0" fontId="2" fillId="2" borderId="13" xfId="0" applyFont="1" applyFill="1" applyBorder="1" applyAlignment="1">
      <alignment horizontal="right"/>
    </xf>
    <xf numFmtId="0" fontId="2" fillId="2" borderId="14" xfId="0" applyFont="1" applyFill="1" applyBorder="1" applyAlignment="1">
      <alignment horizontal="right"/>
    </xf>
    <xf numFmtId="43" fontId="2" fillId="2" borderId="14" xfId="1" quotePrefix="1" applyFont="1" applyFill="1" applyBorder="1"/>
    <xf numFmtId="164" fontId="2" fillId="2" borderId="13" xfId="1" quotePrefix="1" applyNumberFormat="1" applyFont="1" applyFill="1" applyBorder="1"/>
    <xf numFmtId="0" fontId="7" fillId="2" borderId="0" xfId="0" applyFont="1" applyFill="1" applyBorder="1"/>
    <xf numFmtId="10" fontId="2" fillId="3" borderId="11" xfId="3" applyNumberFormat="1" applyFont="1" applyFill="1" applyBorder="1"/>
    <xf numFmtId="169" fontId="2" fillId="3" borderId="11" xfId="1" applyNumberFormat="1" applyFont="1" applyFill="1" applyBorder="1"/>
    <xf numFmtId="165" fontId="2" fillId="3" borderId="11" xfId="3" applyNumberFormat="1" applyFont="1" applyFill="1" applyBorder="1" applyAlignment="1">
      <alignment horizontal="right"/>
    </xf>
    <xf numFmtId="165" fontId="2" fillId="3" borderId="0" xfId="3" applyNumberFormat="1" applyFont="1" applyFill="1" applyBorder="1" applyAlignment="1"/>
    <xf numFmtId="43" fontId="2" fillId="3" borderId="11" xfId="1" applyFont="1" applyFill="1" applyBorder="1"/>
    <xf numFmtId="164" fontId="2" fillId="3" borderId="11" xfId="1" applyNumberFormat="1" applyFont="1" applyFill="1" applyBorder="1"/>
    <xf numFmtId="10" fontId="2" fillId="3" borderId="11" xfId="1" applyNumberFormat="1" applyFont="1" applyFill="1" applyBorder="1"/>
    <xf numFmtId="10" fontId="2" fillId="3" borderId="0" xfId="3" applyNumberFormat="1" applyFont="1" applyFill="1" applyBorder="1"/>
    <xf numFmtId="10" fontId="2" fillId="3" borderId="0" xfId="0" applyNumberFormat="1" applyFont="1" applyFill="1" applyBorder="1"/>
    <xf numFmtId="0" fontId="0" fillId="5" borderId="0" xfId="0" applyFill="1" applyAlignment="1">
      <alignment wrapText="1"/>
    </xf>
    <xf numFmtId="0" fontId="0" fillId="2" borderId="0" xfId="0" applyFill="1" applyBorder="1" applyAlignment="1">
      <alignment wrapText="1"/>
    </xf>
    <xf numFmtId="0" fontId="0" fillId="0" borderId="0" xfId="0" applyBorder="1" applyAlignment="1"/>
    <xf numFmtId="0" fontId="2" fillId="2" borderId="8" xfId="0" applyFont="1" applyFill="1" applyBorder="1" applyAlignment="1"/>
    <xf numFmtId="0" fontId="0" fillId="5" borderId="1" xfId="0" applyFill="1" applyBorder="1" applyAlignment="1"/>
    <xf numFmtId="0" fontId="0" fillId="5" borderId="0" xfId="0" applyFill="1" applyBorder="1" applyAlignment="1"/>
    <xf numFmtId="0" fontId="0" fillId="5" borderId="2" xfId="0" applyFill="1" applyBorder="1" applyAlignment="1"/>
    <xf numFmtId="0" fontId="0" fillId="2" borderId="0" xfId="0" applyFill="1" applyBorder="1" applyAlignment="1">
      <alignment vertical="center"/>
    </xf>
    <xf numFmtId="0" fontId="2" fillId="2" borderId="0" xfId="0" applyFont="1" applyFill="1" applyBorder="1" applyAlignment="1">
      <alignment horizontal="right" vertical="center"/>
    </xf>
    <xf numFmtId="0" fontId="0" fillId="5" borderId="3" xfId="0" applyFill="1" applyBorder="1" applyAlignment="1"/>
    <xf numFmtId="0" fontId="0" fillId="5" borderId="9" xfId="0" applyFill="1" applyBorder="1" applyAlignment="1"/>
    <xf numFmtId="0" fontId="0" fillId="5" borderId="4" xfId="0" applyFill="1" applyBorder="1" applyAlignment="1"/>
    <xf numFmtId="0" fontId="0" fillId="2" borderId="0" xfId="0" applyFont="1" applyFill="1" applyBorder="1"/>
    <xf numFmtId="0" fontId="1" fillId="0" borderId="0" xfId="0" applyFont="1"/>
    <xf numFmtId="172" fontId="4" fillId="2" borderId="0" xfId="2" applyNumberFormat="1" applyFont="1" applyFill="1" applyBorder="1"/>
    <xf numFmtId="173" fontId="4" fillId="2" borderId="0" xfId="2" applyNumberFormat="1" applyFont="1" applyFill="1" applyBorder="1"/>
    <xf numFmtId="174" fontId="4" fillId="2" borderId="0" xfId="2" applyNumberFormat="1" applyFont="1" applyFill="1" applyBorder="1"/>
    <xf numFmtId="164" fontId="2" fillId="2" borderId="8" xfId="1" quotePrefix="1" applyNumberFormat="1" applyFont="1" applyFill="1" applyBorder="1"/>
    <xf numFmtId="164" fontId="2" fillId="2" borderId="8" xfId="1" quotePrefix="1" applyNumberFormat="1" applyFont="1" applyFill="1" applyBorder="1" applyAlignment="1">
      <alignment horizontal="right"/>
    </xf>
    <xf numFmtId="165" fontId="2" fillId="2" borderId="8" xfId="3" applyNumberFormat="1" applyFont="1" applyFill="1" applyBorder="1" applyAlignment="1">
      <alignment horizontal="right"/>
    </xf>
    <xf numFmtId="164" fontId="2" fillId="2" borderId="8" xfId="1" quotePrefix="1" applyNumberFormat="1" applyFont="1" applyFill="1" applyBorder="1" applyAlignment="1">
      <alignment horizontal="left"/>
    </xf>
    <xf numFmtId="0" fontId="0" fillId="5" borderId="0" xfId="0" applyFont="1" applyFill="1" applyAlignment="1">
      <alignment horizontal="left"/>
    </xf>
    <xf numFmtId="0" fontId="0" fillId="2" borderId="0" xfId="0" applyFont="1" applyFill="1" applyBorder="1" applyAlignment="1">
      <alignment horizontal="left"/>
    </xf>
    <xf numFmtId="0" fontId="0" fillId="0" borderId="0" xfId="0" applyAlignment="1">
      <alignment wrapText="1"/>
    </xf>
    <xf numFmtId="0" fontId="7" fillId="2" borderId="0" xfId="0" applyFont="1" applyFill="1" applyBorder="1" applyAlignment="1">
      <alignment wrapText="1"/>
    </xf>
    <xf numFmtId="0" fontId="0" fillId="2" borderId="5" xfId="0" applyFont="1" applyFill="1" applyBorder="1"/>
    <xf numFmtId="0" fontId="0" fillId="2" borderId="6" xfId="0" applyFont="1" applyFill="1" applyBorder="1"/>
    <xf numFmtId="0" fontId="0" fillId="2" borderId="7" xfId="0" applyFont="1" applyFill="1" applyBorder="1"/>
    <xf numFmtId="0" fontId="0" fillId="2" borderId="1" xfId="0" applyFont="1" applyFill="1" applyBorder="1"/>
    <xf numFmtId="0" fontId="0" fillId="2" borderId="2" xfId="0" applyFont="1" applyFill="1" applyBorder="1"/>
    <xf numFmtId="0" fontId="0" fillId="5" borderId="0" xfId="0" applyFont="1" applyFill="1" applyAlignment="1">
      <alignment vertical="center" wrapText="1"/>
    </xf>
    <xf numFmtId="164" fontId="0" fillId="2" borderId="0" xfId="1" applyNumberFormat="1" applyFont="1" applyFill="1" applyBorder="1"/>
    <xf numFmtId="171" fontId="0" fillId="2" borderId="0" xfId="1" applyNumberFormat="1" applyFont="1" applyFill="1" applyBorder="1"/>
    <xf numFmtId="0" fontId="0" fillId="5" borderId="0" xfId="0" applyFont="1" applyFill="1"/>
    <xf numFmtId="164" fontId="0" fillId="5" borderId="0" xfId="1" applyNumberFormat="1" applyFont="1" applyFill="1" applyBorder="1"/>
    <xf numFmtId="169" fontId="0" fillId="5" borderId="0" xfId="1" applyNumberFormat="1" applyFont="1" applyFill="1" applyBorder="1"/>
    <xf numFmtId="169" fontId="0" fillId="2" borderId="0" xfId="1" applyNumberFormat="1" applyFont="1" applyFill="1" applyBorder="1"/>
    <xf numFmtId="169" fontId="0" fillId="2" borderId="8" xfId="1" applyNumberFormat="1" applyFont="1" applyFill="1" applyBorder="1"/>
    <xf numFmtId="165" fontId="0" fillId="2" borderId="0" xfId="3" applyNumberFormat="1" applyFont="1" applyFill="1" applyBorder="1"/>
    <xf numFmtId="170" fontId="0" fillId="2" borderId="0" xfId="2" applyNumberFormat="1" applyFont="1" applyFill="1" applyBorder="1"/>
    <xf numFmtId="0" fontId="0" fillId="2" borderId="3" xfId="0" applyFont="1" applyFill="1" applyBorder="1"/>
    <xf numFmtId="0" fontId="0" fillId="2" borderId="9" xfId="0" applyFont="1" applyFill="1" applyBorder="1"/>
    <xf numFmtId="0" fontId="0" fillId="2" borderId="4" xfId="0" applyFont="1" applyFill="1" applyBorder="1"/>
    <xf numFmtId="0" fontId="0" fillId="0" borderId="0" xfId="0" applyFont="1"/>
    <xf numFmtId="0" fontId="14" fillId="0" borderId="0" xfId="4" applyFont="1"/>
    <xf numFmtId="43" fontId="0" fillId="0" borderId="0" xfId="1" applyFont="1"/>
    <xf numFmtId="0" fontId="0" fillId="6" borderId="0" xfId="0" applyFont="1" applyFill="1" applyAlignment="1">
      <alignment horizontal="left" vertical="center" wrapText="1"/>
    </xf>
    <xf numFmtId="17" fontId="0" fillId="0" borderId="0" xfId="0" applyNumberFormat="1" applyFont="1" applyAlignment="1">
      <alignment horizontal="left" vertical="center" wrapText="1"/>
    </xf>
    <xf numFmtId="43" fontId="0" fillId="0" borderId="0" xfId="1" applyFont="1" applyAlignment="1"/>
    <xf numFmtId="43" fontId="0" fillId="6" borderId="0" xfId="1" applyFont="1" applyFill="1" applyAlignment="1">
      <alignment horizontal="left" vertical="center" wrapText="1"/>
    </xf>
    <xf numFmtId="43" fontId="0" fillId="0" borderId="0" xfId="1" applyFont="1" applyAlignment="1">
      <alignment horizontal="right" vertical="center" wrapText="1"/>
    </xf>
    <xf numFmtId="165" fontId="15" fillId="2" borderId="0" xfId="3" applyNumberFormat="1" applyFont="1" applyFill="1" applyBorder="1"/>
    <xf numFmtId="175" fontId="4" fillId="2" borderId="0" xfId="1" applyNumberFormat="1" applyFont="1" applyFill="1" applyBorder="1"/>
    <xf numFmtId="176" fontId="2" fillId="2" borderId="0" xfId="1" applyNumberFormat="1" applyFont="1" applyFill="1" applyBorder="1"/>
    <xf numFmtId="177" fontId="2" fillId="3" borderId="11" xfId="3" applyNumberFormat="1" applyFont="1" applyFill="1" applyBorder="1"/>
    <xf numFmtId="0" fontId="0" fillId="2" borderId="0" xfId="0" applyFill="1" applyAlignment="1">
      <alignment vertical="center" wrapText="1"/>
    </xf>
    <xf numFmtId="0" fontId="2" fillId="2" borderId="8" xfId="0" applyFont="1" applyFill="1" applyBorder="1" applyAlignment="1">
      <alignment horizontal="center"/>
    </xf>
    <xf numFmtId="0" fontId="16" fillId="4" borderId="0" xfId="0" applyFont="1" applyFill="1" applyBorder="1" applyAlignment="1">
      <alignment horizontal="left" vertical="center"/>
    </xf>
    <xf numFmtId="43" fontId="0" fillId="2" borderId="0" xfId="1" applyFont="1" applyFill="1" applyBorder="1"/>
    <xf numFmtId="0" fontId="17" fillId="2" borderId="0" xfId="0" applyFont="1" applyFill="1" applyBorder="1" applyAlignment="1">
      <alignment horizontal="center"/>
    </xf>
    <xf numFmtId="0" fontId="16" fillId="4" borderId="0" xfId="0" applyFont="1" applyFill="1" applyBorder="1" applyAlignment="1">
      <alignment horizontal="left" vertical="center"/>
    </xf>
    <xf numFmtId="0" fontId="1" fillId="2" borderId="0" xfId="0" applyFont="1" applyFill="1" applyBorder="1" applyAlignment="1">
      <alignment vertical="center" wrapText="1"/>
    </xf>
    <xf numFmtId="0" fontId="0" fillId="2" borderId="0" xfId="0" applyFill="1" applyAlignment="1">
      <alignment vertical="center" wrapText="1"/>
    </xf>
    <xf numFmtId="0" fontId="8" fillId="2" borderId="0" xfId="0" applyFont="1" applyFill="1" applyBorder="1" applyAlignment="1">
      <alignment horizontal="center"/>
    </xf>
    <xf numFmtId="0" fontId="8" fillId="0" borderId="0" xfId="0" applyFont="1" applyAlignment="1">
      <alignment horizontal="center"/>
    </xf>
    <xf numFmtId="0" fontId="0" fillId="2" borderId="0" xfId="0" applyNumberFormat="1" applyFill="1" applyBorder="1" applyAlignment="1">
      <alignment wrapText="1"/>
    </xf>
    <xf numFmtId="0" fontId="0" fillId="0" borderId="0" xfId="0" applyAlignment="1">
      <alignment wrapText="1"/>
    </xf>
    <xf numFmtId="0" fontId="0" fillId="2" borderId="0" xfId="0" applyFill="1" applyBorder="1" applyAlignment="1">
      <alignment vertical="center" wrapText="1"/>
    </xf>
    <xf numFmtId="0" fontId="0" fillId="0" borderId="0" xfId="0" applyAlignment="1">
      <alignment vertical="center" wrapText="1"/>
    </xf>
    <xf numFmtId="0" fontId="0" fillId="2" borderId="0" xfId="0" applyFont="1" applyFill="1" applyBorder="1" applyAlignment="1">
      <alignment vertical="center" wrapText="1"/>
    </xf>
    <xf numFmtId="0" fontId="19" fillId="0" borderId="0" xfId="0" applyFont="1" applyBorder="1" applyAlignment="1"/>
    <xf numFmtId="0" fontId="0" fillId="2" borderId="0" xfId="0" applyFill="1" applyBorder="1" applyAlignment="1">
      <alignment wrapText="1"/>
    </xf>
    <xf numFmtId="0" fontId="16" fillId="4" borderId="0" xfId="0" applyFont="1" applyFill="1" applyBorder="1" applyAlignment="1">
      <alignment horizontal="left" vertical="center" wrapText="1"/>
    </xf>
    <xf numFmtId="0" fontId="19" fillId="0" borderId="0" xfId="0" applyFont="1" applyAlignment="1">
      <alignment vertical="center" wrapText="1"/>
    </xf>
    <xf numFmtId="0" fontId="0" fillId="5" borderId="0" xfId="0" applyFont="1" applyFill="1" applyAlignment="1">
      <alignment vertical="center" wrapText="1"/>
    </xf>
    <xf numFmtId="0" fontId="0" fillId="2" borderId="0" xfId="0" applyFont="1" applyFill="1" applyBorder="1" applyAlignment="1">
      <alignment horizontal="left" vertical="center" wrapText="1"/>
    </xf>
    <xf numFmtId="0" fontId="7" fillId="2" borderId="0" xfId="0" applyFont="1" applyFill="1" applyBorder="1" applyAlignment="1">
      <alignment wrapText="1"/>
    </xf>
    <xf numFmtId="0" fontId="7" fillId="2" borderId="0" xfId="0" applyFont="1" applyFill="1" applyAlignment="1">
      <alignment wrapText="1"/>
    </xf>
    <xf numFmtId="0" fontId="2" fillId="2" borderId="8" xfId="0" applyFont="1" applyFill="1" applyBorder="1" applyAlignment="1">
      <alignment horizontal="center"/>
    </xf>
    <xf numFmtId="0" fontId="0" fillId="0" borderId="8" xfId="0" applyBorder="1" applyAlignment="1"/>
    <xf numFmtId="0" fontId="16" fillId="0" borderId="0" xfId="0" applyFont="1" applyBorder="1" applyAlignment="1"/>
    <xf numFmtId="0" fontId="2" fillId="2" borderId="8" xfId="0" applyFont="1" applyFill="1" applyBorder="1" applyAlignment="1"/>
    <xf numFmtId="0" fontId="5" fillId="2" borderId="8" xfId="0" applyFont="1" applyFill="1" applyBorder="1" applyAlignment="1"/>
    <xf numFmtId="0" fontId="0" fillId="2" borderId="0" xfId="0" applyFont="1" applyFill="1" applyBorder="1" applyAlignment="1">
      <alignment wrapText="1"/>
    </xf>
    <xf numFmtId="0" fontId="0" fillId="0" borderId="0" xfId="0" applyFont="1" applyAlignment="1">
      <alignment wrapText="1"/>
    </xf>
    <xf numFmtId="0" fontId="8" fillId="0" borderId="0" xfId="0" applyFont="1" applyBorder="1" applyAlignment="1">
      <alignment horizontal="center"/>
    </xf>
    <xf numFmtId="0" fontId="0" fillId="2" borderId="0" xfId="0" applyNumberFormat="1" applyFill="1" applyBorder="1" applyAlignment="1">
      <alignment vertical="center" wrapText="1"/>
    </xf>
    <xf numFmtId="0" fontId="0" fillId="0" borderId="0" xfId="0" applyBorder="1" applyAlignment="1">
      <alignment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48476</xdr:colOff>
      <xdr:row>29</xdr:row>
      <xdr:rowOff>29054</xdr:rowOff>
    </xdr:to>
    <xdr:pic>
      <xdr:nvPicPr>
        <xdr:cNvPr id="2" name="Picture 1"/>
        <xdr:cNvPicPr>
          <a:picLocks noChangeAspect="1"/>
        </xdr:cNvPicPr>
      </xdr:nvPicPr>
      <xdr:blipFill>
        <a:blip xmlns:r="http://schemas.openxmlformats.org/officeDocument/2006/relationships" r:embed="rId1"/>
        <a:stretch>
          <a:fillRect/>
        </a:stretch>
      </xdr:blipFill>
      <xdr:spPr>
        <a:xfrm>
          <a:off x="161925" y="1333500"/>
          <a:ext cx="6096851" cy="3429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6096851</xdr:colOff>
      <xdr:row>29</xdr:row>
      <xdr:rowOff>29054</xdr:rowOff>
    </xdr:to>
    <xdr:pic>
      <xdr:nvPicPr>
        <xdr:cNvPr id="3" name="Picture 2"/>
        <xdr:cNvPicPr>
          <a:picLocks noChangeAspect="1"/>
        </xdr:cNvPicPr>
      </xdr:nvPicPr>
      <xdr:blipFill>
        <a:blip xmlns:r="http://schemas.openxmlformats.org/officeDocument/2006/relationships" r:embed="rId1"/>
        <a:stretch>
          <a:fillRect/>
        </a:stretch>
      </xdr:blipFill>
      <xdr:spPr>
        <a:xfrm>
          <a:off x="161925" y="1333500"/>
          <a:ext cx="6096851" cy="34294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266701</xdr:colOff>
      <xdr:row>40</xdr:row>
      <xdr:rowOff>9527</xdr:rowOff>
    </xdr:from>
    <xdr:to>
      <xdr:col>7</xdr:col>
      <xdr:colOff>714376</xdr:colOff>
      <xdr:row>42</xdr:row>
      <xdr:rowOff>152401</xdr:rowOff>
    </xdr:to>
    <xdr:sp macro="" textlink="">
      <xdr:nvSpPr>
        <xdr:cNvPr id="4" name="TextBox 3"/>
        <xdr:cNvSpPr txBox="1"/>
      </xdr:nvSpPr>
      <xdr:spPr>
        <a:xfrm>
          <a:off x="428626" y="6686552"/>
          <a:ext cx="4619625" cy="4667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ysClr val="windowText" lastClr="000000"/>
              </a:solidFill>
              <a:latin typeface="Times New Roman" pitchFamily="18" charset="0"/>
              <a:cs typeface="Times New Roman" pitchFamily="18" charset="0"/>
            </a:rPr>
            <a:t>Source: PACIFIC Exchange Rates © 2010 by Prof. Werner Antweiler, University of British Columbia, Vancouver BC, Canada.</a:t>
          </a:r>
        </a:p>
      </xdr:txBody>
    </xdr:sp>
    <xdr:clientData/>
  </xdr:twoCellAnchor>
  <xdr:twoCellAnchor editAs="oneCell">
    <xdr:from>
      <xdr:col>1</xdr:col>
      <xdr:colOff>295275</xdr:colOff>
      <xdr:row>21</xdr:row>
      <xdr:rowOff>57150</xdr:rowOff>
    </xdr:from>
    <xdr:to>
      <xdr:col>7</xdr:col>
      <xdr:colOff>714374</xdr:colOff>
      <xdr:row>39</xdr:row>
      <xdr:rowOff>105257</xdr:rowOff>
    </xdr:to>
    <xdr:pic>
      <xdr:nvPicPr>
        <xdr:cNvPr id="5" name="Picture 4" descr="PERS - JPY per EUR.png"/>
        <xdr:cNvPicPr>
          <a:picLocks noChangeAspect="1"/>
        </xdr:cNvPicPr>
      </xdr:nvPicPr>
      <xdr:blipFill>
        <a:blip xmlns:r="http://schemas.openxmlformats.org/officeDocument/2006/relationships" r:embed="rId1" cstate="print"/>
        <a:srcRect l="7256" t="10355" r="2038" b="3236"/>
        <a:stretch>
          <a:fillRect/>
        </a:stretch>
      </xdr:blipFill>
      <xdr:spPr>
        <a:xfrm>
          <a:off x="457200" y="3657600"/>
          <a:ext cx="4591049" cy="296275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xdr:col>
      <xdr:colOff>0</xdr:colOff>
      <xdr:row>18</xdr:row>
      <xdr:rowOff>0</xdr:rowOff>
    </xdr:from>
    <xdr:to>
      <xdr:col>7</xdr:col>
      <xdr:colOff>447675</xdr:colOff>
      <xdr:row>20</xdr:row>
      <xdr:rowOff>133351</xdr:rowOff>
    </xdr:to>
    <xdr:sp macro="" textlink="">
      <xdr:nvSpPr>
        <xdr:cNvPr id="6" name="TextBox 5"/>
        <xdr:cNvSpPr txBox="1"/>
      </xdr:nvSpPr>
      <xdr:spPr>
        <a:xfrm>
          <a:off x="161925" y="3114675"/>
          <a:ext cx="4619625" cy="4572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1100" b="1">
              <a:latin typeface="Times New Roman" pitchFamily="18" charset="0"/>
              <a:cs typeface="Times New Roman" pitchFamily="18" charset="0"/>
            </a:rPr>
            <a:t>Monthly Average Exchange Rates:</a:t>
          </a:r>
        </a:p>
        <a:p>
          <a:r>
            <a:rPr lang="en-US" sz="1100" b="1">
              <a:latin typeface="Times New Roman" pitchFamily="18" charset="0"/>
              <a:cs typeface="Times New Roman" pitchFamily="18" charset="0"/>
            </a:rPr>
            <a:t>Japanese Yen per European</a:t>
          </a:r>
          <a:r>
            <a:rPr lang="en-US" sz="1100" b="1" baseline="0">
              <a:latin typeface="Times New Roman" pitchFamily="18" charset="0"/>
              <a:cs typeface="Times New Roman" pitchFamily="18" charset="0"/>
            </a:rPr>
            <a:t> Euro</a:t>
          </a:r>
          <a:endParaRPr lang="en-US" sz="1100" b="1">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hyperlink" Target="http://strategy.sauder.ubc.ca/antweil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abSelected="1" workbookViewId="0"/>
  </sheetViews>
  <sheetFormatPr defaultRowHeight="12.75" x14ac:dyDescent="0.2"/>
  <cols>
    <col min="1" max="1" width="2.83203125" customWidth="1"/>
    <col min="2" max="2" width="50.83203125" customWidth="1"/>
    <col min="3" max="3" width="2.83203125" customWidth="1"/>
    <col min="4" max="4" width="4.83203125" style="95" customWidth="1"/>
    <col min="5" max="5" width="2.83203125" customWidth="1"/>
    <col min="6" max="6" width="16.83203125" customWidth="1"/>
    <col min="7" max="7" width="2.83203125" customWidth="1"/>
  </cols>
  <sheetData>
    <row r="1" spans="1:7" x14ac:dyDescent="0.2">
      <c r="A1" s="38"/>
      <c r="B1" s="39"/>
      <c r="C1" s="39"/>
      <c r="D1" s="93"/>
      <c r="E1" s="39"/>
      <c r="F1" s="39"/>
      <c r="G1" s="40"/>
    </row>
    <row r="2" spans="1:7" ht="18.75" x14ac:dyDescent="0.2">
      <c r="A2" s="3"/>
      <c r="B2" s="184" t="s">
        <v>214</v>
      </c>
      <c r="C2" s="184"/>
      <c r="D2" s="184"/>
      <c r="E2" s="184"/>
      <c r="F2" s="184"/>
      <c r="G2" s="4"/>
    </row>
    <row r="3" spans="1:7" x14ac:dyDescent="0.2">
      <c r="A3" s="41"/>
      <c r="B3" s="16"/>
      <c r="C3" s="42"/>
      <c r="D3" s="58"/>
      <c r="E3" s="42"/>
      <c r="F3" s="42"/>
      <c r="G3" s="43"/>
    </row>
    <row r="4" spans="1:7" x14ac:dyDescent="0.2">
      <c r="A4" s="41"/>
      <c r="B4" s="185" t="s">
        <v>67</v>
      </c>
      <c r="C4" s="185"/>
      <c r="D4" s="185"/>
      <c r="E4" s="186"/>
      <c r="F4" s="186"/>
      <c r="G4" s="43"/>
    </row>
    <row r="5" spans="1:7" x14ac:dyDescent="0.2">
      <c r="A5" s="41"/>
      <c r="B5" s="186"/>
      <c r="C5" s="186"/>
      <c r="D5" s="186"/>
      <c r="E5" s="186"/>
      <c r="F5" s="186"/>
      <c r="G5" s="43"/>
    </row>
    <row r="6" spans="1:7" x14ac:dyDescent="0.2">
      <c r="A6" s="41"/>
      <c r="B6" s="186"/>
      <c r="C6" s="186"/>
      <c r="D6" s="186"/>
      <c r="E6" s="186"/>
      <c r="F6" s="186"/>
      <c r="G6" s="43"/>
    </row>
    <row r="7" spans="1:7" x14ac:dyDescent="0.2">
      <c r="A7" s="41"/>
      <c r="B7" s="42"/>
      <c r="C7" s="42"/>
      <c r="D7" s="58"/>
      <c r="E7" s="42"/>
      <c r="F7" s="42"/>
      <c r="G7" s="43"/>
    </row>
    <row r="8" spans="1:7" x14ac:dyDescent="0.2">
      <c r="A8" s="41"/>
      <c r="B8" s="21" t="s">
        <v>34</v>
      </c>
      <c r="C8" s="42"/>
      <c r="D8" s="18" t="s">
        <v>24</v>
      </c>
      <c r="E8" s="42"/>
      <c r="F8" s="44" t="s">
        <v>35</v>
      </c>
      <c r="G8" s="43"/>
    </row>
    <row r="9" spans="1:7" x14ac:dyDescent="0.2">
      <c r="A9" s="41"/>
      <c r="B9" s="42" t="s">
        <v>53</v>
      </c>
      <c r="C9" s="42"/>
      <c r="D9" s="58" t="s">
        <v>80</v>
      </c>
      <c r="E9" s="42"/>
      <c r="F9" s="51">
        <v>5000</v>
      </c>
      <c r="G9" s="43"/>
    </row>
    <row r="10" spans="1:7" x14ac:dyDescent="0.2">
      <c r="A10" s="41"/>
      <c r="B10" s="42" t="s">
        <v>54</v>
      </c>
      <c r="C10" s="42"/>
      <c r="D10" s="58" t="s">
        <v>81</v>
      </c>
      <c r="E10" s="42"/>
      <c r="F10" s="51">
        <v>25000</v>
      </c>
      <c r="G10" s="43"/>
    </row>
    <row r="11" spans="1:7" x14ac:dyDescent="0.2">
      <c r="A11" s="41"/>
      <c r="B11" s="42"/>
      <c r="C11" s="42"/>
      <c r="D11" s="58"/>
      <c r="E11" s="42"/>
      <c r="F11" s="46"/>
      <c r="G11" s="43"/>
    </row>
    <row r="12" spans="1:7" x14ac:dyDescent="0.2">
      <c r="A12" s="41"/>
      <c r="B12" s="21" t="s">
        <v>49</v>
      </c>
      <c r="C12" s="42"/>
      <c r="D12" s="58"/>
      <c r="E12" s="42"/>
      <c r="F12" s="46"/>
      <c r="G12" s="43"/>
    </row>
    <row r="13" spans="1:7" x14ac:dyDescent="0.2">
      <c r="A13" s="41"/>
      <c r="B13" s="42" t="s">
        <v>55</v>
      </c>
      <c r="C13" s="42"/>
      <c r="D13" s="58"/>
      <c r="E13" s="42"/>
      <c r="F13" s="115">
        <f>(F9-F10)/F10</f>
        <v>-0.8</v>
      </c>
      <c r="G13" s="43"/>
    </row>
    <row r="14" spans="1:7" x14ac:dyDescent="0.2">
      <c r="A14" s="41"/>
      <c r="B14" s="42"/>
      <c r="C14" s="42"/>
      <c r="D14" s="58"/>
      <c r="E14" s="42"/>
      <c r="F14" s="74"/>
      <c r="G14" s="43"/>
    </row>
    <row r="15" spans="1:7" x14ac:dyDescent="0.2">
      <c r="A15" s="41"/>
      <c r="B15" s="92" t="s">
        <v>82</v>
      </c>
      <c r="C15" s="42"/>
      <c r="D15" s="58"/>
      <c r="E15" s="42"/>
      <c r="F15" s="74"/>
      <c r="G15" s="43"/>
    </row>
    <row r="16" spans="1:7" ht="13.5" thickBot="1" x14ac:dyDescent="0.25">
      <c r="A16" s="48"/>
      <c r="B16" s="49"/>
      <c r="C16" s="49"/>
      <c r="D16" s="94"/>
      <c r="E16" s="49"/>
      <c r="F16" s="49"/>
      <c r="G16" s="50"/>
    </row>
  </sheetData>
  <mergeCells count="2">
    <mergeCell ref="B2:F2"/>
    <mergeCell ref="B4:F6"/>
  </mergeCells>
  <phoneticPr fontId="0" type="noConversion"/>
  <printOptions horizontalCentered="1"/>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workbookViewId="0"/>
  </sheetViews>
  <sheetFormatPr defaultRowHeight="12.75" x14ac:dyDescent="0.2"/>
  <cols>
    <col min="1" max="1" width="2.83203125" customWidth="1"/>
    <col min="2" max="2" width="50.83203125" customWidth="1"/>
    <col min="3" max="3" width="2.83203125" customWidth="1"/>
    <col min="4" max="4" width="30.83203125" customWidth="1"/>
    <col min="5" max="5" width="2.83203125" customWidth="1"/>
  </cols>
  <sheetData>
    <row r="1" spans="1:5" x14ac:dyDescent="0.2">
      <c r="A1" s="38"/>
      <c r="B1" s="39"/>
      <c r="C1" s="39"/>
      <c r="D1" s="39"/>
      <c r="E1" s="40"/>
    </row>
    <row r="2" spans="1:5" ht="18.75" x14ac:dyDescent="0.2">
      <c r="A2" s="3"/>
      <c r="B2" s="184" t="s">
        <v>196</v>
      </c>
      <c r="C2" s="184"/>
      <c r="D2" s="184"/>
      <c r="E2" s="4"/>
    </row>
    <row r="3" spans="1:5" x14ac:dyDescent="0.2">
      <c r="A3" s="41"/>
      <c r="B3" s="16"/>
      <c r="C3" s="42"/>
      <c r="D3" s="42"/>
      <c r="E3" s="43"/>
    </row>
    <row r="4" spans="1:5" x14ac:dyDescent="0.2">
      <c r="A4" s="41"/>
      <c r="B4" s="191" t="s">
        <v>183</v>
      </c>
      <c r="C4" s="192"/>
      <c r="D4" s="192"/>
      <c r="E4" s="43"/>
    </row>
    <row r="5" spans="1:5" x14ac:dyDescent="0.2">
      <c r="A5" s="41"/>
      <c r="B5" s="192"/>
      <c r="C5" s="192"/>
      <c r="D5" s="192"/>
      <c r="E5" s="43"/>
    </row>
    <row r="6" spans="1:5" x14ac:dyDescent="0.2">
      <c r="A6" s="41"/>
      <c r="B6" s="192"/>
      <c r="C6" s="192"/>
      <c r="D6" s="192"/>
      <c r="E6" s="43"/>
    </row>
    <row r="7" spans="1:5" x14ac:dyDescent="0.2">
      <c r="A7" s="41"/>
      <c r="B7" s="192"/>
      <c r="C7" s="192"/>
      <c r="D7" s="192"/>
      <c r="E7" s="43"/>
    </row>
    <row r="8" spans="1:5" x14ac:dyDescent="0.2">
      <c r="A8" s="41"/>
      <c r="B8" s="42"/>
      <c r="C8" s="42"/>
      <c r="D8" s="42"/>
      <c r="E8" s="43"/>
    </row>
    <row r="9" spans="1:5" x14ac:dyDescent="0.2">
      <c r="A9" s="41"/>
      <c r="B9" s="191" t="s">
        <v>184</v>
      </c>
      <c r="C9" s="192"/>
      <c r="D9" s="192"/>
      <c r="E9" s="43"/>
    </row>
    <row r="10" spans="1:5" x14ac:dyDescent="0.2">
      <c r="A10" s="41"/>
      <c r="B10" s="192"/>
      <c r="C10" s="192"/>
      <c r="D10" s="192"/>
      <c r="E10" s="43"/>
    </row>
    <row r="11" spans="1:5" x14ac:dyDescent="0.2">
      <c r="A11" s="41"/>
      <c r="B11" s="192"/>
      <c r="C11" s="192"/>
      <c r="D11" s="192"/>
      <c r="E11" s="43"/>
    </row>
    <row r="12" spans="1:5" x14ac:dyDescent="0.2">
      <c r="A12" s="41"/>
      <c r="B12" s="192"/>
      <c r="C12" s="192"/>
      <c r="D12" s="192"/>
      <c r="E12" s="43"/>
    </row>
    <row r="13" spans="1:5" x14ac:dyDescent="0.2">
      <c r="A13" s="41"/>
      <c r="B13" s="192"/>
      <c r="C13" s="192"/>
      <c r="D13" s="192"/>
      <c r="E13" s="43"/>
    </row>
    <row r="14" spans="1:5" x14ac:dyDescent="0.2">
      <c r="A14" s="41"/>
      <c r="B14" s="42"/>
      <c r="C14" s="42"/>
      <c r="D14" s="42"/>
      <c r="E14" s="43"/>
    </row>
    <row r="15" spans="1:5" x14ac:dyDescent="0.2">
      <c r="A15" s="41"/>
      <c r="B15" s="191" t="s">
        <v>185</v>
      </c>
      <c r="C15" s="192"/>
      <c r="D15" s="192"/>
      <c r="E15" s="43"/>
    </row>
    <row r="16" spans="1:5" x14ac:dyDescent="0.2">
      <c r="A16" s="41"/>
      <c r="B16" s="192"/>
      <c r="C16" s="192"/>
      <c r="D16" s="192"/>
      <c r="E16" s="43"/>
    </row>
    <row r="17" spans="1:5" x14ac:dyDescent="0.2">
      <c r="A17" s="41"/>
      <c r="B17" s="42"/>
      <c r="C17" s="42"/>
      <c r="D17" s="42"/>
      <c r="E17" s="43"/>
    </row>
    <row r="18" spans="1:5" x14ac:dyDescent="0.2">
      <c r="A18" s="41"/>
      <c r="B18" s="191" t="s">
        <v>186</v>
      </c>
      <c r="C18" s="192"/>
      <c r="D18" s="192"/>
      <c r="E18" s="43"/>
    </row>
    <row r="19" spans="1:5" x14ac:dyDescent="0.2">
      <c r="A19" s="41"/>
      <c r="B19" s="192"/>
      <c r="C19" s="192"/>
      <c r="D19" s="192"/>
      <c r="E19" s="43"/>
    </row>
    <row r="20" spans="1:5" x14ac:dyDescent="0.2">
      <c r="A20" s="41"/>
      <c r="B20" s="42"/>
      <c r="C20" s="42"/>
      <c r="D20" s="42"/>
      <c r="E20" s="43"/>
    </row>
    <row r="21" spans="1:5" x14ac:dyDescent="0.2">
      <c r="A21" s="41"/>
      <c r="B21" s="191" t="s">
        <v>187</v>
      </c>
      <c r="C21" s="192"/>
      <c r="D21" s="192"/>
      <c r="E21" s="43"/>
    </row>
    <row r="22" spans="1:5" x14ac:dyDescent="0.2">
      <c r="A22" s="41"/>
      <c r="B22" s="192"/>
      <c r="C22" s="192"/>
      <c r="D22" s="192"/>
      <c r="E22" s="43"/>
    </row>
    <row r="23" spans="1:5" x14ac:dyDescent="0.2">
      <c r="A23" s="41"/>
      <c r="B23" s="192"/>
      <c r="C23" s="192"/>
      <c r="D23" s="192"/>
      <c r="E23" s="43"/>
    </row>
    <row r="24" spans="1:5" x14ac:dyDescent="0.2">
      <c r="A24" s="41"/>
      <c r="B24" s="42"/>
      <c r="C24" s="42"/>
      <c r="D24" s="42"/>
      <c r="E24" s="43"/>
    </row>
    <row r="25" spans="1:5" x14ac:dyDescent="0.2">
      <c r="A25" s="41"/>
      <c r="B25" s="42"/>
      <c r="C25" s="42"/>
      <c r="D25" s="42"/>
      <c r="E25" s="43"/>
    </row>
    <row r="26" spans="1:5" x14ac:dyDescent="0.2">
      <c r="A26" s="41"/>
      <c r="B26" s="21" t="s">
        <v>188</v>
      </c>
      <c r="C26" s="42"/>
      <c r="D26" s="44" t="s">
        <v>35</v>
      </c>
      <c r="E26" s="43"/>
    </row>
    <row r="27" spans="1:5" x14ac:dyDescent="0.2">
      <c r="A27" s="41"/>
      <c r="B27" s="42" t="s">
        <v>181</v>
      </c>
      <c r="C27" s="42"/>
      <c r="D27" s="176">
        <v>24000000000</v>
      </c>
      <c r="E27" s="43"/>
    </row>
    <row r="28" spans="1:5" x14ac:dyDescent="0.2">
      <c r="A28" s="41"/>
      <c r="B28" s="42" t="s">
        <v>182</v>
      </c>
      <c r="C28" s="42"/>
      <c r="D28" s="45">
        <v>34.78</v>
      </c>
      <c r="E28" s="43"/>
    </row>
    <row r="29" spans="1:5" x14ac:dyDescent="0.2">
      <c r="A29" s="41"/>
      <c r="B29" s="42"/>
      <c r="C29" s="42"/>
      <c r="D29" s="178">
        <f>D27/D28</f>
        <v>690051753.88154113</v>
      </c>
      <c r="E29" s="43"/>
    </row>
    <row r="30" spans="1:5" x14ac:dyDescent="0.2">
      <c r="A30" s="41"/>
      <c r="B30" s="42"/>
      <c r="C30" s="42"/>
      <c r="D30" s="177"/>
      <c r="E30" s="43"/>
    </row>
    <row r="31" spans="1:5" x14ac:dyDescent="0.2">
      <c r="A31" s="41"/>
      <c r="B31" s="42"/>
      <c r="C31" s="42"/>
      <c r="D31" s="47"/>
      <c r="E31" s="43"/>
    </row>
    <row r="32" spans="1:5" x14ac:dyDescent="0.2">
      <c r="A32" s="41"/>
      <c r="B32" s="21" t="s">
        <v>189</v>
      </c>
      <c r="C32" s="42"/>
      <c r="D32" s="44" t="s">
        <v>35</v>
      </c>
      <c r="E32" s="43"/>
    </row>
    <row r="33" spans="1:5" x14ac:dyDescent="0.2">
      <c r="A33" s="41"/>
      <c r="B33" s="42" t="s">
        <v>190</v>
      </c>
      <c r="C33" s="42"/>
      <c r="D33" s="176">
        <v>24000000000</v>
      </c>
      <c r="E33" s="43"/>
    </row>
    <row r="34" spans="1:5" x14ac:dyDescent="0.2">
      <c r="A34" s="41"/>
      <c r="B34" s="42" t="s">
        <v>191</v>
      </c>
      <c r="C34" s="42"/>
      <c r="D34" s="45">
        <v>75</v>
      </c>
      <c r="E34" s="43"/>
    </row>
    <row r="35" spans="1:5" x14ac:dyDescent="0.2">
      <c r="A35" s="41"/>
      <c r="B35" s="42"/>
      <c r="C35" s="42"/>
      <c r="D35" s="178">
        <f>D33/D34</f>
        <v>320000000</v>
      </c>
      <c r="E35" s="43"/>
    </row>
    <row r="36" spans="1:5" x14ac:dyDescent="0.2">
      <c r="A36" s="41"/>
      <c r="B36" s="42"/>
      <c r="C36" s="42"/>
      <c r="D36" s="47"/>
      <c r="E36" s="43"/>
    </row>
    <row r="37" spans="1:5" x14ac:dyDescent="0.2">
      <c r="A37" s="41"/>
      <c r="B37" s="21" t="s">
        <v>192</v>
      </c>
      <c r="C37" s="42"/>
      <c r="D37" s="47"/>
      <c r="E37" s="43"/>
    </row>
    <row r="38" spans="1:5" x14ac:dyDescent="0.2">
      <c r="A38" s="41"/>
      <c r="B38" s="193" t="s">
        <v>193</v>
      </c>
      <c r="C38" s="192"/>
      <c r="D38" s="192"/>
      <c r="E38" s="43"/>
    </row>
    <row r="39" spans="1:5" x14ac:dyDescent="0.2">
      <c r="A39" s="41"/>
      <c r="B39" s="192"/>
      <c r="C39" s="192"/>
      <c r="D39" s="192"/>
      <c r="E39" s="43"/>
    </row>
    <row r="40" spans="1:5" x14ac:dyDescent="0.2">
      <c r="A40" s="41"/>
      <c r="B40" s="192"/>
      <c r="C40" s="192"/>
      <c r="D40" s="192"/>
      <c r="E40" s="43"/>
    </row>
    <row r="41" spans="1:5" x14ac:dyDescent="0.2">
      <c r="A41" s="41"/>
      <c r="B41" s="42"/>
      <c r="C41" s="42"/>
      <c r="D41" s="47"/>
      <c r="E41" s="43"/>
    </row>
    <row r="42" spans="1:5" x14ac:dyDescent="0.2">
      <c r="A42" s="41"/>
      <c r="B42" s="193" t="s">
        <v>194</v>
      </c>
      <c r="C42" s="192"/>
      <c r="D42" s="192"/>
      <c r="E42" s="43"/>
    </row>
    <row r="43" spans="1:5" x14ac:dyDescent="0.2">
      <c r="A43" s="41"/>
      <c r="B43" s="192"/>
      <c r="C43" s="192"/>
      <c r="D43" s="192"/>
      <c r="E43" s="43"/>
    </row>
    <row r="44" spans="1:5" x14ac:dyDescent="0.2">
      <c r="A44" s="41"/>
      <c r="B44" s="192"/>
      <c r="C44" s="192"/>
      <c r="D44" s="192"/>
      <c r="E44" s="43"/>
    </row>
    <row r="45" spans="1:5" x14ac:dyDescent="0.2">
      <c r="A45" s="41"/>
      <c r="B45" s="42"/>
      <c r="C45" s="42"/>
      <c r="D45" s="47"/>
      <c r="E45" s="43"/>
    </row>
    <row r="46" spans="1:5" x14ac:dyDescent="0.2">
      <c r="A46" s="41"/>
      <c r="B46" s="191" t="s">
        <v>195</v>
      </c>
      <c r="C46" s="192"/>
      <c r="D46" s="192"/>
      <c r="E46" s="43"/>
    </row>
    <row r="47" spans="1:5" x14ac:dyDescent="0.2">
      <c r="A47" s="41"/>
      <c r="B47" s="192"/>
      <c r="C47" s="192"/>
      <c r="D47" s="192"/>
      <c r="E47" s="43"/>
    </row>
    <row r="48" spans="1:5" x14ac:dyDescent="0.2">
      <c r="A48" s="41"/>
      <c r="B48" s="192"/>
      <c r="C48" s="192"/>
      <c r="D48" s="192"/>
      <c r="E48" s="43"/>
    </row>
    <row r="49" spans="1:5" x14ac:dyDescent="0.2">
      <c r="A49" s="41"/>
      <c r="B49" s="192"/>
      <c r="C49" s="192"/>
      <c r="D49" s="192"/>
      <c r="E49" s="43"/>
    </row>
    <row r="50" spans="1:5" ht="13.5" thickBot="1" x14ac:dyDescent="0.25">
      <c r="A50" s="48"/>
      <c r="B50" s="49"/>
      <c r="C50" s="49"/>
      <c r="D50" s="49"/>
      <c r="E50" s="50"/>
    </row>
  </sheetData>
  <mergeCells count="9">
    <mergeCell ref="B21:D23"/>
    <mergeCell ref="B38:D40"/>
    <mergeCell ref="B42:D44"/>
    <mergeCell ref="B46:D49"/>
    <mergeCell ref="B2:D2"/>
    <mergeCell ref="B4:D7"/>
    <mergeCell ref="B9:D13"/>
    <mergeCell ref="B15:D16"/>
    <mergeCell ref="B18:D19"/>
  </mergeCells>
  <printOptions horizontalCentered="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heetViews>
  <sheetFormatPr defaultColWidth="9.33203125" defaultRowHeight="12.75" x14ac:dyDescent="0.2"/>
  <cols>
    <col min="1" max="1" width="2.83203125" style="6" customWidth="1"/>
    <col min="2" max="2" width="15.83203125" style="6" customWidth="1"/>
    <col min="3" max="3" width="2.83203125" style="6" customWidth="1"/>
    <col min="4" max="4" width="12.83203125" style="6" customWidth="1"/>
    <col min="5" max="5" width="2.83203125" style="6" customWidth="1"/>
    <col min="6" max="6" width="12.83203125" style="6" customWidth="1"/>
    <col min="7" max="7" width="2.83203125" style="6" customWidth="1"/>
    <col min="8" max="8" width="12.83203125" style="6" customWidth="1"/>
    <col min="9" max="9" width="2.83203125" style="6" customWidth="1"/>
    <col min="10" max="10" width="12.83203125" style="6" customWidth="1"/>
    <col min="11" max="11" width="2.83203125" style="6" customWidth="1"/>
    <col min="12" max="12" width="12.83203125" style="6" customWidth="1"/>
    <col min="13" max="13" width="2.83203125" style="6" customWidth="1"/>
    <col min="14" max="14" width="12.83203125" style="6" customWidth="1"/>
    <col min="15" max="15" width="2.83203125" style="6" customWidth="1"/>
    <col min="16" max="16384" width="9.33203125" style="6"/>
  </cols>
  <sheetData>
    <row r="1" spans="1:15" x14ac:dyDescent="0.2">
      <c r="A1" s="12"/>
      <c r="B1" s="13"/>
      <c r="C1" s="13"/>
      <c r="D1" s="13"/>
      <c r="E1" s="13"/>
      <c r="F1" s="13"/>
      <c r="G1" s="13"/>
      <c r="H1" s="13"/>
      <c r="I1" s="13"/>
      <c r="J1" s="13"/>
      <c r="K1" s="13"/>
      <c r="L1" s="13"/>
      <c r="M1" s="13"/>
      <c r="N1" s="13"/>
      <c r="O1" s="14"/>
    </row>
    <row r="2" spans="1:15" ht="18.75" customHeight="1" x14ac:dyDescent="0.3">
      <c r="A2" s="7"/>
      <c r="B2" s="184" t="s">
        <v>222</v>
      </c>
      <c r="C2" s="184"/>
      <c r="D2" s="184"/>
      <c r="E2" s="204"/>
      <c r="F2" s="204"/>
      <c r="G2" s="204"/>
      <c r="H2" s="204"/>
      <c r="I2" s="204"/>
      <c r="J2" s="204"/>
      <c r="K2" s="204"/>
      <c r="L2" s="204"/>
      <c r="M2" s="204"/>
      <c r="N2" s="204"/>
      <c r="O2" s="8"/>
    </row>
    <row r="3" spans="1:15" x14ac:dyDescent="0.2">
      <c r="A3" s="15"/>
      <c r="B3" s="17"/>
      <c r="C3" s="17"/>
      <c r="D3" s="17"/>
      <c r="E3" s="17"/>
      <c r="F3" s="17"/>
      <c r="G3" s="17"/>
      <c r="H3" s="17"/>
      <c r="I3" s="17"/>
      <c r="J3" s="17"/>
      <c r="K3" s="17"/>
      <c r="L3" s="17"/>
      <c r="M3" s="17"/>
      <c r="N3" s="17"/>
      <c r="O3" s="9"/>
    </row>
    <row r="4" spans="1:15" x14ac:dyDescent="0.2">
      <c r="A4" s="15"/>
      <c r="B4" s="17" t="s">
        <v>223</v>
      </c>
      <c r="C4" s="17"/>
      <c r="D4" s="17"/>
      <c r="E4" s="17"/>
      <c r="F4" s="17"/>
      <c r="G4" s="17"/>
      <c r="H4" s="17"/>
      <c r="I4" s="17"/>
      <c r="J4" s="17"/>
      <c r="K4" s="17"/>
      <c r="L4" s="17"/>
      <c r="M4" s="17"/>
      <c r="N4" s="17"/>
      <c r="O4" s="9"/>
    </row>
    <row r="5" spans="1:15" x14ac:dyDescent="0.2">
      <c r="A5" s="15"/>
      <c r="B5" s="17"/>
      <c r="C5" s="17"/>
      <c r="D5" s="17"/>
      <c r="E5" s="17"/>
      <c r="F5" s="17"/>
      <c r="G5" s="17"/>
      <c r="H5" s="17"/>
      <c r="I5" s="17"/>
      <c r="J5" s="17"/>
      <c r="K5" s="17"/>
      <c r="L5" s="17"/>
      <c r="M5" s="17"/>
      <c r="N5" s="17"/>
      <c r="O5" s="9"/>
    </row>
    <row r="6" spans="1:15" x14ac:dyDescent="0.2">
      <c r="A6" s="15"/>
      <c r="B6" s="17"/>
      <c r="C6" s="17"/>
      <c r="D6" s="202" t="s">
        <v>1</v>
      </c>
      <c r="E6" s="202"/>
      <c r="F6" s="202"/>
      <c r="G6" s="205"/>
      <c r="H6" s="205"/>
      <c r="I6" s="205"/>
      <c r="J6" s="205"/>
      <c r="K6" s="17"/>
      <c r="L6" s="19" t="s">
        <v>2</v>
      </c>
      <c r="M6" s="20"/>
      <c r="N6" s="19" t="s">
        <v>23</v>
      </c>
      <c r="O6" s="9"/>
    </row>
    <row r="7" spans="1:15" x14ac:dyDescent="0.2">
      <c r="A7" s="15"/>
      <c r="B7" s="17"/>
      <c r="C7" s="17"/>
      <c r="D7" s="19"/>
      <c r="E7" s="19"/>
      <c r="F7" s="19"/>
      <c r="G7" s="19"/>
      <c r="H7" s="19" t="s">
        <v>5</v>
      </c>
      <c r="I7" s="19"/>
      <c r="J7" s="19" t="s">
        <v>5</v>
      </c>
      <c r="K7" s="19"/>
      <c r="L7" s="18" t="s">
        <v>3</v>
      </c>
      <c r="M7" s="19"/>
      <c r="N7" s="18" t="s">
        <v>24</v>
      </c>
      <c r="O7" s="9"/>
    </row>
    <row r="8" spans="1:15" x14ac:dyDescent="0.2">
      <c r="A8" s="15"/>
      <c r="B8" s="21" t="s">
        <v>12</v>
      </c>
      <c r="C8" s="17"/>
      <c r="D8" s="18" t="s">
        <v>64</v>
      </c>
      <c r="E8" s="19"/>
      <c r="F8" s="18" t="s">
        <v>65</v>
      </c>
      <c r="G8" s="19"/>
      <c r="H8" s="18" t="s">
        <v>83</v>
      </c>
      <c r="I8" s="19"/>
      <c r="J8" s="18" t="s">
        <v>84</v>
      </c>
      <c r="K8" s="19"/>
      <c r="L8" s="18" t="s">
        <v>15</v>
      </c>
      <c r="M8" s="19"/>
      <c r="N8" s="18" t="s">
        <v>6</v>
      </c>
      <c r="O8" s="9"/>
    </row>
    <row r="9" spans="1:15" x14ac:dyDescent="0.2">
      <c r="A9" s="15"/>
      <c r="B9" s="17" t="s">
        <v>10</v>
      </c>
      <c r="C9" s="17"/>
      <c r="D9" s="22">
        <v>4.2999999999999997E-2</v>
      </c>
      <c r="E9" s="25"/>
      <c r="F9" s="22">
        <v>3.7999999999999999E-2</v>
      </c>
      <c r="G9" s="71"/>
      <c r="H9" s="22">
        <v>4.1000000000000002E-2</v>
      </c>
      <c r="I9" s="71"/>
      <c r="J9" s="22">
        <v>3.5000000000000003E-2</v>
      </c>
      <c r="K9" s="71"/>
      <c r="L9" s="22">
        <v>4.5999999999999999E-2</v>
      </c>
      <c r="M9" s="70"/>
      <c r="N9" s="22">
        <v>4.2000000000000003E-2</v>
      </c>
      <c r="O9" s="9"/>
    </row>
    <row r="10" spans="1:15" x14ac:dyDescent="0.2">
      <c r="A10" s="15"/>
      <c r="B10" s="17" t="s">
        <v>11</v>
      </c>
      <c r="C10" s="17"/>
      <c r="D10" s="22">
        <v>1.6E-2</v>
      </c>
      <c r="E10" s="25"/>
      <c r="F10" s="22">
        <v>-1.2E-2</v>
      </c>
      <c r="G10" s="71"/>
      <c r="H10" s="22">
        <v>0.02</v>
      </c>
      <c r="I10" s="71"/>
      <c r="J10" s="22">
        <v>1.9E-2</v>
      </c>
      <c r="K10" s="71"/>
      <c r="L10" s="22">
        <v>4.2999999999999997E-2</v>
      </c>
      <c r="M10" s="70"/>
      <c r="N10" s="22">
        <v>3.7999999999999999E-2</v>
      </c>
      <c r="O10" s="9"/>
    </row>
    <row r="11" spans="1:15" x14ac:dyDescent="0.2">
      <c r="A11" s="15"/>
      <c r="B11" s="17" t="s">
        <v>0</v>
      </c>
      <c r="C11" s="17"/>
      <c r="D11" s="25">
        <v>1.9E-2</v>
      </c>
      <c r="E11" s="25"/>
      <c r="F11" s="25">
        <v>3.7999999999999999E-2</v>
      </c>
      <c r="G11" s="71"/>
      <c r="H11" s="25">
        <v>0.02</v>
      </c>
      <c r="I11" s="71"/>
      <c r="J11" s="25">
        <v>2.1999999999999999E-2</v>
      </c>
      <c r="K11" s="71"/>
      <c r="L11" s="25">
        <v>1.9E-2</v>
      </c>
      <c r="M11" s="70"/>
      <c r="N11" s="25">
        <v>4.7E-2</v>
      </c>
      <c r="O11" s="9"/>
    </row>
    <row r="12" spans="1:15" x14ac:dyDescent="0.2">
      <c r="A12" s="15"/>
      <c r="B12" s="17"/>
      <c r="C12" s="17"/>
      <c r="D12" s="17"/>
      <c r="E12" s="17"/>
      <c r="F12" s="17"/>
      <c r="G12" s="17"/>
      <c r="H12" s="17"/>
      <c r="I12" s="17"/>
      <c r="J12" s="17"/>
      <c r="K12" s="17"/>
      <c r="L12" s="17"/>
      <c r="M12" s="17"/>
      <c r="N12" s="17"/>
      <c r="O12" s="9"/>
    </row>
    <row r="13" spans="1:15" x14ac:dyDescent="0.2">
      <c r="A13" s="15"/>
      <c r="B13" s="20"/>
      <c r="C13" s="20"/>
      <c r="D13" s="202" t="s">
        <v>4</v>
      </c>
      <c r="E13" s="206"/>
      <c r="F13" s="206"/>
      <c r="G13" s="206"/>
      <c r="H13" s="206"/>
      <c r="I13" s="20"/>
      <c r="J13" s="202" t="s">
        <v>88</v>
      </c>
      <c r="K13" s="206"/>
      <c r="L13" s="206"/>
      <c r="M13" s="19"/>
      <c r="N13" s="19"/>
      <c r="O13" s="9"/>
    </row>
    <row r="14" spans="1:15" x14ac:dyDescent="0.2">
      <c r="A14" s="15"/>
      <c r="B14" s="17"/>
      <c r="C14" s="17"/>
      <c r="D14" s="19"/>
      <c r="E14" s="19"/>
      <c r="F14" s="19"/>
      <c r="G14" s="19"/>
      <c r="H14" s="19" t="s">
        <v>5</v>
      </c>
      <c r="I14" s="17"/>
      <c r="J14" s="19" t="s">
        <v>89</v>
      </c>
      <c r="K14" s="19"/>
      <c r="L14" s="19" t="s">
        <v>90</v>
      </c>
      <c r="M14" s="19"/>
      <c r="N14" s="19"/>
      <c r="O14" s="9"/>
    </row>
    <row r="15" spans="1:15" x14ac:dyDescent="0.2">
      <c r="A15" s="15"/>
      <c r="B15" s="21" t="s">
        <v>12</v>
      </c>
      <c r="C15" s="17"/>
      <c r="D15" s="18" t="s">
        <v>14</v>
      </c>
      <c r="E15" s="19"/>
      <c r="F15" s="18" t="s">
        <v>6</v>
      </c>
      <c r="G15" s="19"/>
      <c r="H15" s="18" t="s">
        <v>83</v>
      </c>
      <c r="I15" s="17"/>
      <c r="J15" s="18" t="s">
        <v>6</v>
      </c>
      <c r="K15" s="19"/>
      <c r="L15" s="18" t="s">
        <v>6</v>
      </c>
      <c r="M15" s="19"/>
      <c r="N15" s="19"/>
      <c r="O15" s="9"/>
    </row>
    <row r="16" spans="1:15" x14ac:dyDescent="0.2">
      <c r="A16" s="15"/>
      <c r="B16" s="17" t="s">
        <v>10</v>
      </c>
      <c r="C16" s="17"/>
      <c r="D16" s="22">
        <v>0.04</v>
      </c>
      <c r="E16" s="71"/>
      <c r="F16" s="22">
        <v>2.1000000000000001E-2</v>
      </c>
      <c r="G16" s="71"/>
      <c r="H16" s="22">
        <v>2.4E-2</v>
      </c>
      <c r="I16" s="17"/>
      <c r="J16" s="99">
        <v>6.9000000000000006E-2</v>
      </c>
      <c r="K16" s="26"/>
      <c r="L16" s="99">
        <v>6.2300000000000001E-2</v>
      </c>
      <c r="M16" s="23"/>
      <c r="N16" s="19"/>
      <c r="O16" s="9"/>
    </row>
    <row r="17" spans="1:15" x14ac:dyDescent="0.2">
      <c r="A17" s="15"/>
      <c r="B17" s="17" t="s">
        <v>11</v>
      </c>
      <c r="C17" s="17"/>
      <c r="D17" s="22">
        <v>8.9999999999999993E-3</v>
      </c>
      <c r="E17" s="71"/>
      <c r="F17" s="22">
        <v>-2E-3</v>
      </c>
      <c r="G17" s="71"/>
      <c r="H17" s="22">
        <v>0</v>
      </c>
      <c r="I17" s="17"/>
      <c r="J17" s="99">
        <v>7.3000000000000001E-3</v>
      </c>
      <c r="K17" s="26"/>
      <c r="L17" s="99">
        <v>1.6500000000000001E-2</v>
      </c>
      <c r="M17" s="23"/>
      <c r="N17" s="19"/>
      <c r="O17" s="9"/>
    </row>
    <row r="18" spans="1:15" x14ac:dyDescent="0.2">
      <c r="A18" s="15"/>
      <c r="B18" s="17" t="s">
        <v>0</v>
      </c>
      <c r="C18" s="17"/>
      <c r="D18" s="25">
        <v>2.1000000000000001E-2</v>
      </c>
      <c r="E18" s="71"/>
      <c r="F18" s="25">
        <v>2.8000000000000001E-2</v>
      </c>
      <c r="G18" s="71"/>
      <c r="H18" s="25">
        <v>2.8000000000000001E-2</v>
      </c>
      <c r="I18" s="17"/>
      <c r="J18" s="26">
        <v>4.7199999999999999E-2</v>
      </c>
      <c r="K18" s="26"/>
      <c r="L18" s="26">
        <v>4.5400000000000003E-2</v>
      </c>
      <c r="M18" s="23"/>
      <c r="N18" s="19"/>
      <c r="O18" s="9"/>
    </row>
    <row r="19" spans="1:15" x14ac:dyDescent="0.2">
      <c r="A19" s="15"/>
      <c r="B19" s="17"/>
      <c r="C19" s="17"/>
      <c r="D19" s="17"/>
      <c r="E19" s="17"/>
      <c r="F19" s="17"/>
      <c r="G19" s="17"/>
      <c r="H19" s="17"/>
      <c r="I19" s="17"/>
      <c r="J19" s="17"/>
      <c r="K19" s="17"/>
      <c r="L19" s="17"/>
      <c r="M19" s="17"/>
      <c r="N19" s="19"/>
      <c r="O19" s="9"/>
    </row>
    <row r="20" spans="1:15" x14ac:dyDescent="0.2">
      <c r="A20" s="15"/>
      <c r="B20" s="17"/>
      <c r="C20" s="17"/>
      <c r="D20" s="18" t="s">
        <v>13</v>
      </c>
      <c r="E20" s="19"/>
      <c r="F20" s="202" t="s">
        <v>7</v>
      </c>
      <c r="G20" s="203"/>
      <c r="H20" s="203"/>
      <c r="I20" s="17"/>
      <c r="J20" s="202" t="s">
        <v>87</v>
      </c>
      <c r="K20" s="203"/>
      <c r="L20" s="203"/>
      <c r="M20" s="17"/>
      <c r="N20" s="19"/>
      <c r="O20" s="9"/>
    </row>
    <row r="21" spans="1:15" x14ac:dyDescent="0.2">
      <c r="A21" s="15"/>
      <c r="B21" s="17"/>
      <c r="C21" s="17"/>
      <c r="D21" s="19" t="s">
        <v>9</v>
      </c>
      <c r="E21" s="19"/>
      <c r="F21" s="19" t="s">
        <v>9</v>
      </c>
      <c r="G21" s="19"/>
      <c r="H21" s="19" t="s">
        <v>85</v>
      </c>
      <c r="I21" s="19"/>
      <c r="J21" s="100"/>
      <c r="K21" s="100"/>
      <c r="L21" s="100"/>
      <c r="M21" s="17"/>
      <c r="N21" s="19"/>
      <c r="O21" s="9"/>
    </row>
    <row r="22" spans="1:15" x14ac:dyDescent="0.2">
      <c r="A22" s="15"/>
      <c r="B22" s="21" t="s">
        <v>12</v>
      </c>
      <c r="C22" s="17"/>
      <c r="D22" s="18" t="s">
        <v>16</v>
      </c>
      <c r="E22" s="19"/>
      <c r="F22" s="18" t="s">
        <v>16</v>
      </c>
      <c r="G22" s="19"/>
      <c r="H22" s="18" t="s">
        <v>8</v>
      </c>
      <c r="I22" s="19"/>
      <c r="J22" s="27" t="s">
        <v>86</v>
      </c>
      <c r="K22" s="19"/>
      <c r="L22" s="18" t="s">
        <v>14</v>
      </c>
      <c r="M22" s="17"/>
      <c r="N22" s="19"/>
      <c r="O22" s="9"/>
    </row>
    <row r="23" spans="1:15" x14ac:dyDescent="0.2">
      <c r="A23" s="15"/>
      <c r="B23" s="17" t="s">
        <v>10</v>
      </c>
      <c r="C23" s="17"/>
      <c r="D23" s="28">
        <v>-13</v>
      </c>
      <c r="E23" s="23"/>
      <c r="F23" s="29">
        <v>-47</v>
      </c>
      <c r="G23" s="71"/>
      <c r="H23" s="22">
        <v>-5.7000000000000002E-2</v>
      </c>
      <c r="I23" s="24"/>
      <c r="J23" s="31">
        <v>1.1200000000000001</v>
      </c>
      <c r="K23" s="33"/>
      <c r="L23" s="31">
        <v>1.33</v>
      </c>
      <c r="M23" s="17"/>
      <c r="N23" s="19"/>
      <c r="O23" s="9"/>
    </row>
    <row r="24" spans="1:15" x14ac:dyDescent="0.2">
      <c r="A24" s="15"/>
      <c r="B24" s="17" t="s">
        <v>11</v>
      </c>
      <c r="C24" s="17"/>
      <c r="D24" s="28">
        <v>98.1</v>
      </c>
      <c r="E24" s="23"/>
      <c r="F24" s="29">
        <v>197.5</v>
      </c>
      <c r="G24" s="71"/>
      <c r="H24" s="22">
        <v>4.5999999999999999E-2</v>
      </c>
      <c r="I24" s="24"/>
      <c r="J24" s="32">
        <v>117</v>
      </c>
      <c r="K24" s="51"/>
      <c r="L24" s="32">
        <v>119</v>
      </c>
      <c r="M24" s="17"/>
      <c r="N24" s="98"/>
      <c r="O24" s="9"/>
    </row>
    <row r="25" spans="1:15" x14ac:dyDescent="0.2">
      <c r="A25" s="15"/>
      <c r="B25" s="17" t="s">
        <v>0</v>
      </c>
      <c r="C25" s="17"/>
      <c r="D25" s="28">
        <v>-810.7</v>
      </c>
      <c r="E25" s="23"/>
      <c r="F25" s="29">
        <v>-793.2</v>
      </c>
      <c r="G25" s="71"/>
      <c r="H25" s="25">
        <v>-5.6000000000000001E-2</v>
      </c>
      <c r="I25" s="24"/>
      <c r="J25" s="33">
        <v>1</v>
      </c>
      <c r="K25" s="51"/>
      <c r="L25" s="33">
        <v>1</v>
      </c>
      <c r="M25" s="17"/>
      <c r="N25" s="66"/>
      <c r="O25" s="9"/>
    </row>
    <row r="26" spans="1:15" x14ac:dyDescent="0.2">
      <c r="A26" s="15"/>
      <c r="B26" s="17"/>
      <c r="C26" s="17"/>
      <c r="D26" s="96"/>
      <c r="E26" s="23"/>
      <c r="F26" s="97"/>
      <c r="G26" s="24"/>
      <c r="H26" s="23"/>
      <c r="I26" s="24"/>
      <c r="J26" s="23"/>
      <c r="K26" s="17"/>
      <c r="L26" s="30"/>
      <c r="M26" s="17"/>
      <c r="N26" s="66"/>
      <c r="O26" s="9"/>
    </row>
    <row r="27" spans="1:15" x14ac:dyDescent="0.2">
      <c r="A27" s="15"/>
      <c r="B27" s="200" t="s">
        <v>124</v>
      </c>
      <c r="C27" s="201"/>
      <c r="D27" s="201"/>
      <c r="E27" s="201"/>
      <c r="F27" s="201"/>
      <c r="G27" s="201"/>
      <c r="H27" s="201"/>
      <c r="I27" s="201"/>
      <c r="J27" s="201"/>
      <c r="K27" s="201"/>
      <c r="L27" s="201"/>
      <c r="M27" s="201"/>
      <c r="N27" s="201"/>
      <c r="O27" s="9"/>
    </row>
    <row r="28" spans="1:15" x14ac:dyDescent="0.2">
      <c r="A28" s="15"/>
      <c r="B28" s="201"/>
      <c r="C28" s="201"/>
      <c r="D28" s="201"/>
      <c r="E28" s="201"/>
      <c r="F28" s="201"/>
      <c r="G28" s="201"/>
      <c r="H28" s="201"/>
      <c r="I28" s="201"/>
      <c r="J28" s="201"/>
      <c r="K28" s="201"/>
      <c r="L28" s="201"/>
      <c r="M28" s="201"/>
      <c r="N28" s="201"/>
      <c r="O28" s="9"/>
    </row>
    <row r="29" spans="1:15" ht="13.5" thickBot="1" x14ac:dyDescent="0.25">
      <c r="A29" s="34"/>
      <c r="B29" s="35"/>
      <c r="C29" s="35"/>
      <c r="D29" s="35"/>
      <c r="E29" s="35"/>
      <c r="F29" s="35"/>
      <c r="G29" s="35"/>
      <c r="H29" s="35"/>
      <c r="I29" s="35"/>
      <c r="J29" s="35"/>
      <c r="K29" s="35"/>
      <c r="L29" s="35"/>
      <c r="M29" s="35"/>
      <c r="N29" s="36"/>
      <c r="O29" s="37"/>
    </row>
  </sheetData>
  <mergeCells count="7">
    <mergeCell ref="B27:N28"/>
    <mergeCell ref="F20:H20"/>
    <mergeCell ref="J20:L20"/>
    <mergeCell ref="B2:N2"/>
    <mergeCell ref="D6:J6"/>
    <mergeCell ref="D13:H13"/>
    <mergeCell ref="J13:L13"/>
  </mergeCells>
  <phoneticPr fontId="0" type="noConversion"/>
  <printOptions horizontalCentered="1"/>
  <pageMargins left="0.75" right="0.75" top="1" bottom="1" header="0.5" footer="0.5"/>
  <pageSetup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workbookViewId="0"/>
  </sheetViews>
  <sheetFormatPr defaultColWidth="9.33203125" defaultRowHeight="12.75" x14ac:dyDescent="0.2"/>
  <cols>
    <col min="1" max="1" width="2.83203125" style="6" customWidth="1"/>
    <col min="2" max="2" width="15.83203125" style="6" customWidth="1"/>
    <col min="3" max="3" width="2.83203125" style="6" customWidth="1"/>
    <col min="4" max="4" width="12.83203125" style="6" customWidth="1"/>
    <col min="5" max="5" width="2.83203125" style="6" customWidth="1"/>
    <col min="6" max="6" width="12.83203125" style="6" customWidth="1"/>
    <col min="7" max="7" width="2.83203125" style="6" customWidth="1"/>
    <col min="8" max="8" width="12.83203125" style="6" customWidth="1"/>
    <col min="9" max="9" width="2.83203125" style="6" customWidth="1"/>
    <col min="10" max="10" width="12.83203125" style="6" customWidth="1"/>
    <col min="11" max="11" width="2.83203125" style="6" customWidth="1"/>
    <col min="12" max="12" width="12.83203125" style="6" customWidth="1"/>
    <col min="13" max="13" width="2.83203125" style="6" customWidth="1"/>
    <col min="14" max="14" width="12.83203125" style="6" customWidth="1"/>
    <col min="15" max="15" width="2.83203125" style="6" customWidth="1"/>
    <col min="16" max="16384" width="9.33203125" style="6"/>
  </cols>
  <sheetData>
    <row r="1" spans="1:15" x14ac:dyDescent="0.2">
      <c r="A1" s="12"/>
      <c r="B1" s="13"/>
      <c r="C1" s="13"/>
      <c r="D1" s="13"/>
      <c r="E1" s="13"/>
      <c r="F1" s="13"/>
      <c r="G1" s="13"/>
      <c r="H1" s="13"/>
      <c r="I1" s="13"/>
      <c r="J1" s="13"/>
      <c r="K1" s="13"/>
      <c r="L1" s="13"/>
      <c r="M1" s="13"/>
      <c r="N1" s="13"/>
      <c r="O1" s="14"/>
    </row>
    <row r="2" spans="1:15" ht="18.75" customHeight="1" x14ac:dyDescent="0.3">
      <c r="A2" s="7"/>
      <c r="B2" s="184" t="s">
        <v>213</v>
      </c>
      <c r="C2" s="184"/>
      <c r="D2" s="184"/>
      <c r="E2" s="204"/>
      <c r="F2" s="204"/>
      <c r="G2" s="204"/>
      <c r="H2" s="204"/>
      <c r="I2" s="204"/>
      <c r="J2" s="204"/>
      <c r="K2" s="204"/>
      <c r="L2" s="204"/>
      <c r="M2" s="204"/>
      <c r="N2" s="204"/>
      <c r="O2" s="8"/>
    </row>
    <row r="3" spans="1:15" x14ac:dyDescent="0.2">
      <c r="A3" s="15"/>
      <c r="B3" s="17"/>
      <c r="C3" s="17"/>
      <c r="D3" s="17"/>
      <c r="E3" s="17"/>
      <c r="F3" s="17"/>
      <c r="G3" s="17"/>
      <c r="H3" s="17"/>
      <c r="I3" s="17"/>
      <c r="J3" s="17"/>
      <c r="K3" s="17"/>
      <c r="L3" s="17"/>
      <c r="M3" s="17"/>
      <c r="N3" s="17"/>
      <c r="O3" s="9"/>
    </row>
    <row r="4" spans="1:15" x14ac:dyDescent="0.2">
      <c r="A4" s="15"/>
      <c r="B4" s="17"/>
      <c r="C4" s="17"/>
      <c r="D4" s="202" t="s">
        <v>1</v>
      </c>
      <c r="E4" s="202"/>
      <c r="F4" s="202"/>
      <c r="G4" s="205"/>
      <c r="H4" s="205"/>
      <c r="I4" s="205"/>
      <c r="J4" s="205"/>
      <c r="K4" s="17"/>
      <c r="L4" s="19" t="s">
        <v>2</v>
      </c>
      <c r="M4" s="20"/>
      <c r="N4" s="19" t="s">
        <v>23</v>
      </c>
      <c r="O4" s="9"/>
    </row>
    <row r="5" spans="1:15" x14ac:dyDescent="0.2">
      <c r="A5" s="15"/>
      <c r="B5" s="17"/>
      <c r="C5" s="17"/>
      <c r="D5" s="19"/>
      <c r="E5" s="19"/>
      <c r="F5" s="19"/>
      <c r="G5" s="19"/>
      <c r="H5" s="19" t="s">
        <v>5</v>
      </c>
      <c r="I5" s="19"/>
      <c r="J5" s="19" t="s">
        <v>5</v>
      </c>
      <c r="K5" s="19"/>
      <c r="L5" s="18" t="s">
        <v>3</v>
      </c>
      <c r="M5" s="19"/>
      <c r="N5" s="18" t="s">
        <v>24</v>
      </c>
      <c r="O5" s="9"/>
    </row>
    <row r="6" spans="1:15" x14ac:dyDescent="0.2">
      <c r="A6" s="15"/>
      <c r="B6" s="21" t="s">
        <v>12</v>
      </c>
      <c r="C6" s="17"/>
      <c r="D6" s="18" t="s">
        <v>64</v>
      </c>
      <c r="E6" s="19"/>
      <c r="F6" s="18" t="s">
        <v>65</v>
      </c>
      <c r="G6" s="19"/>
      <c r="H6" s="18" t="s">
        <v>83</v>
      </c>
      <c r="I6" s="19"/>
      <c r="J6" s="18" t="s">
        <v>84</v>
      </c>
      <c r="K6" s="19"/>
      <c r="L6" s="18" t="s">
        <v>15</v>
      </c>
      <c r="M6" s="19"/>
      <c r="N6" s="18" t="s">
        <v>6</v>
      </c>
      <c r="O6" s="9"/>
    </row>
    <row r="7" spans="1:15" x14ac:dyDescent="0.2">
      <c r="A7" s="15"/>
      <c r="B7" s="17" t="s">
        <v>10</v>
      </c>
      <c r="C7" s="17"/>
      <c r="D7" s="22">
        <v>4.2999999999999997E-2</v>
      </c>
      <c r="E7" s="25"/>
      <c r="F7" s="22">
        <v>3.7999999999999999E-2</v>
      </c>
      <c r="G7" s="71"/>
      <c r="H7" s="22">
        <v>4.1000000000000002E-2</v>
      </c>
      <c r="I7" s="71"/>
      <c r="J7" s="22">
        <v>3.5000000000000003E-2</v>
      </c>
      <c r="K7" s="71"/>
      <c r="L7" s="22">
        <v>4.5999999999999999E-2</v>
      </c>
      <c r="M7" s="70"/>
      <c r="N7" s="22">
        <v>4.2000000000000003E-2</v>
      </c>
      <c r="O7" s="9"/>
    </row>
    <row r="8" spans="1:15" x14ac:dyDescent="0.2">
      <c r="A8" s="15"/>
      <c r="B8" s="17" t="s">
        <v>11</v>
      </c>
      <c r="C8" s="17"/>
      <c r="D8" s="22">
        <v>1.6E-2</v>
      </c>
      <c r="E8" s="25"/>
      <c r="F8" s="22">
        <v>-1.2E-2</v>
      </c>
      <c r="G8" s="71"/>
      <c r="H8" s="22">
        <v>0.02</v>
      </c>
      <c r="I8" s="71"/>
      <c r="J8" s="22">
        <v>1.9E-2</v>
      </c>
      <c r="K8" s="71"/>
      <c r="L8" s="22">
        <v>4.2999999999999997E-2</v>
      </c>
      <c r="M8" s="70"/>
      <c r="N8" s="22">
        <v>3.7999999999999999E-2</v>
      </c>
      <c r="O8" s="9"/>
    </row>
    <row r="9" spans="1:15" x14ac:dyDescent="0.2">
      <c r="A9" s="15"/>
      <c r="B9" s="17" t="s">
        <v>0</v>
      </c>
      <c r="C9" s="17"/>
      <c r="D9" s="25">
        <v>1.9E-2</v>
      </c>
      <c r="E9" s="25"/>
      <c r="F9" s="25">
        <v>3.7999999999999999E-2</v>
      </c>
      <c r="G9" s="71"/>
      <c r="H9" s="25">
        <v>0.02</v>
      </c>
      <c r="I9" s="71"/>
      <c r="J9" s="25">
        <v>2.1999999999999999E-2</v>
      </c>
      <c r="K9" s="71"/>
      <c r="L9" s="25">
        <v>1.9E-2</v>
      </c>
      <c r="M9" s="70"/>
      <c r="N9" s="25">
        <v>4.7E-2</v>
      </c>
      <c r="O9" s="9"/>
    </row>
    <row r="10" spans="1:15" x14ac:dyDescent="0.2">
      <c r="A10" s="15"/>
      <c r="B10" s="17"/>
      <c r="C10" s="17"/>
      <c r="D10" s="17"/>
      <c r="E10" s="17"/>
      <c r="F10" s="17"/>
      <c r="G10" s="17"/>
      <c r="H10" s="17"/>
      <c r="I10" s="17"/>
      <c r="J10" s="17"/>
      <c r="K10" s="17"/>
      <c r="L10" s="17"/>
      <c r="M10" s="17"/>
      <c r="N10" s="17"/>
      <c r="O10" s="9"/>
    </row>
    <row r="11" spans="1:15" x14ac:dyDescent="0.2">
      <c r="A11" s="15"/>
      <c r="B11" s="20"/>
      <c r="C11" s="20"/>
      <c r="D11" s="202" t="s">
        <v>4</v>
      </c>
      <c r="E11" s="206"/>
      <c r="F11" s="206"/>
      <c r="G11" s="206"/>
      <c r="H11" s="206"/>
      <c r="I11" s="20"/>
      <c r="J11" s="202" t="s">
        <v>88</v>
      </c>
      <c r="K11" s="206"/>
      <c r="L11" s="206"/>
      <c r="M11" s="19"/>
      <c r="N11" s="19"/>
      <c r="O11" s="9"/>
    </row>
    <row r="12" spans="1:15" x14ac:dyDescent="0.2">
      <c r="A12" s="15"/>
      <c r="B12" s="17"/>
      <c r="C12" s="17"/>
      <c r="D12" s="19"/>
      <c r="E12" s="19"/>
      <c r="F12" s="19"/>
      <c r="G12" s="19"/>
      <c r="H12" s="19" t="s">
        <v>5</v>
      </c>
      <c r="I12" s="17"/>
      <c r="J12" s="19" t="s">
        <v>89</v>
      </c>
      <c r="K12" s="19"/>
      <c r="L12" s="19" t="s">
        <v>98</v>
      </c>
      <c r="M12" s="19"/>
      <c r="N12" s="19"/>
      <c r="O12" s="9"/>
    </row>
    <row r="13" spans="1:15" x14ac:dyDescent="0.2">
      <c r="A13" s="15"/>
      <c r="B13" s="21" t="s">
        <v>12</v>
      </c>
      <c r="C13" s="17"/>
      <c r="D13" s="18" t="s">
        <v>14</v>
      </c>
      <c r="E13" s="19"/>
      <c r="F13" s="18" t="s">
        <v>6</v>
      </c>
      <c r="G13" s="19"/>
      <c r="H13" s="18" t="s">
        <v>83</v>
      </c>
      <c r="I13" s="17"/>
      <c r="J13" s="18" t="s">
        <v>6</v>
      </c>
      <c r="K13" s="19"/>
      <c r="L13" s="18" t="s">
        <v>6</v>
      </c>
      <c r="M13" s="19"/>
      <c r="N13" s="19"/>
      <c r="O13" s="9"/>
    </row>
    <row r="14" spans="1:15" x14ac:dyDescent="0.2">
      <c r="A14" s="15"/>
      <c r="B14" s="17" t="s">
        <v>10</v>
      </c>
      <c r="C14" s="17"/>
      <c r="D14" s="22">
        <v>0.04</v>
      </c>
      <c r="E14" s="71"/>
      <c r="F14" s="22">
        <v>2.1000000000000001E-2</v>
      </c>
      <c r="G14" s="71"/>
      <c r="H14" s="22">
        <v>2.4E-2</v>
      </c>
      <c r="I14" s="17"/>
      <c r="J14" s="99">
        <v>6.9000000000000006E-2</v>
      </c>
      <c r="K14" s="26"/>
      <c r="L14" s="99">
        <v>6.2300000000000001E-2</v>
      </c>
      <c r="M14" s="23"/>
      <c r="N14" s="19"/>
      <c r="O14" s="9"/>
    </row>
    <row r="15" spans="1:15" x14ac:dyDescent="0.2">
      <c r="A15" s="15"/>
      <c r="B15" s="17" t="s">
        <v>11</v>
      </c>
      <c r="C15" s="17"/>
      <c r="D15" s="22">
        <v>8.9999999999999993E-3</v>
      </c>
      <c r="E15" s="71"/>
      <c r="F15" s="22">
        <v>-2E-3</v>
      </c>
      <c r="G15" s="71"/>
      <c r="H15" s="22">
        <v>0</v>
      </c>
      <c r="I15" s="17"/>
      <c r="J15" s="99">
        <v>7.3000000000000001E-3</v>
      </c>
      <c r="K15" s="26"/>
      <c r="L15" s="99">
        <v>1.6500000000000001E-2</v>
      </c>
      <c r="M15" s="23"/>
      <c r="N15" s="19"/>
      <c r="O15" s="9"/>
    </row>
    <row r="16" spans="1:15" x14ac:dyDescent="0.2">
      <c r="A16" s="15"/>
      <c r="B16" s="17" t="s">
        <v>0</v>
      </c>
      <c r="C16" s="17"/>
      <c r="D16" s="25">
        <v>2.1000000000000001E-2</v>
      </c>
      <c r="E16" s="71"/>
      <c r="F16" s="25">
        <v>2.8000000000000001E-2</v>
      </c>
      <c r="G16" s="71"/>
      <c r="H16" s="25">
        <v>2.8000000000000001E-2</v>
      </c>
      <c r="I16" s="17"/>
      <c r="J16" s="26">
        <v>4.7199999999999999E-2</v>
      </c>
      <c r="K16" s="26"/>
      <c r="L16" s="26">
        <v>4.5400000000000003E-2</v>
      </c>
      <c r="M16" s="23"/>
      <c r="N16" s="19"/>
      <c r="O16" s="9"/>
    </row>
    <row r="17" spans="1:15" x14ac:dyDescent="0.2">
      <c r="A17" s="15"/>
      <c r="B17" s="17"/>
      <c r="C17" s="17"/>
      <c r="D17" s="17"/>
      <c r="E17" s="17"/>
      <c r="F17" s="17"/>
      <c r="G17" s="17"/>
      <c r="H17" s="17"/>
      <c r="I17" s="17"/>
      <c r="J17" s="17"/>
      <c r="K17" s="17"/>
      <c r="L17" s="17"/>
      <c r="M17" s="17"/>
      <c r="N17" s="19"/>
      <c r="O17" s="9"/>
    </row>
    <row r="18" spans="1:15" x14ac:dyDescent="0.2">
      <c r="A18" s="15"/>
      <c r="B18" s="17"/>
      <c r="C18" s="17"/>
      <c r="D18" s="18" t="s">
        <v>13</v>
      </c>
      <c r="E18" s="19"/>
      <c r="F18" s="202" t="s">
        <v>112</v>
      </c>
      <c r="G18" s="203"/>
      <c r="H18" s="203"/>
      <c r="I18" s="17"/>
      <c r="J18" s="202" t="s">
        <v>87</v>
      </c>
      <c r="K18" s="203"/>
      <c r="L18" s="203"/>
      <c r="M18" s="17"/>
      <c r="N18" s="19"/>
      <c r="O18" s="9"/>
    </row>
    <row r="19" spans="1:15" x14ac:dyDescent="0.2">
      <c r="A19" s="15"/>
      <c r="B19" s="17"/>
      <c r="C19" s="17"/>
      <c r="D19" s="19" t="s">
        <v>9</v>
      </c>
      <c r="E19" s="19"/>
      <c r="F19" s="19" t="s">
        <v>9</v>
      </c>
      <c r="G19" s="19"/>
      <c r="H19" s="19" t="s">
        <v>85</v>
      </c>
      <c r="I19" s="19"/>
      <c r="J19" s="17"/>
      <c r="K19" s="17"/>
      <c r="L19" s="17"/>
      <c r="M19" s="17"/>
      <c r="N19" s="19"/>
      <c r="O19" s="9"/>
    </row>
    <row r="20" spans="1:15" x14ac:dyDescent="0.2">
      <c r="A20" s="15"/>
      <c r="B20" s="21" t="s">
        <v>12</v>
      </c>
      <c r="C20" s="17"/>
      <c r="D20" s="18" t="s">
        <v>16</v>
      </c>
      <c r="E20" s="19"/>
      <c r="F20" s="18" t="s">
        <v>16</v>
      </c>
      <c r="G20" s="19"/>
      <c r="H20" s="18" t="s">
        <v>8</v>
      </c>
      <c r="I20" s="19"/>
      <c r="J20" s="27" t="s">
        <v>86</v>
      </c>
      <c r="K20" s="19"/>
      <c r="L20" s="18" t="s">
        <v>14</v>
      </c>
      <c r="M20" s="17"/>
      <c r="N20" s="19"/>
      <c r="O20" s="9"/>
    </row>
    <row r="21" spans="1:15" x14ac:dyDescent="0.2">
      <c r="A21" s="15"/>
      <c r="B21" s="17" t="s">
        <v>10</v>
      </c>
      <c r="C21" s="17"/>
      <c r="D21" s="28">
        <v>-13</v>
      </c>
      <c r="E21" s="23"/>
      <c r="F21" s="29">
        <v>-47</v>
      </c>
      <c r="G21" s="71"/>
      <c r="H21" s="22">
        <v>-5.7000000000000002E-2</v>
      </c>
      <c r="I21" s="24"/>
      <c r="J21" s="31">
        <v>1.1200000000000001</v>
      </c>
      <c r="K21" s="33"/>
      <c r="L21" s="31">
        <v>1.33</v>
      </c>
      <c r="M21" s="17"/>
      <c r="N21" s="19"/>
      <c r="O21" s="9"/>
    </row>
    <row r="22" spans="1:15" x14ac:dyDescent="0.2">
      <c r="A22" s="15"/>
      <c r="B22" s="17" t="s">
        <v>11</v>
      </c>
      <c r="C22" s="17"/>
      <c r="D22" s="28">
        <v>98.1</v>
      </c>
      <c r="E22" s="23"/>
      <c r="F22" s="29">
        <v>197.5</v>
      </c>
      <c r="G22" s="71"/>
      <c r="H22" s="22">
        <v>4.5999999999999999E-2</v>
      </c>
      <c r="I22" s="24"/>
      <c r="J22" s="32">
        <v>117</v>
      </c>
      <c r="K22" s="51"/>
      <c r="L22" s="32">
        <v>119</v>
      </c>
      <c r="M22" s="17"/>
      <c r="N22" s="98"/>
      <c r="O22" s="9"/>
    </row>
    <row r="23" spans="1:15" x14ac:dyDescent="0.2">
      <c r="A23" s="15"/>
      <c r="B23" s="17" t="s">
        <v>0</v>
      </c>
      <c r="C23" s="17"/>
      <c r="D23" s="28">
        <v>-810.7</v>
      </c>
      <c r="E23" s="23"/>
      <c r="F23" s="29">
        <v>-793.2</v>
      </c>
      <c r="G23" s="71"/>
      <c r="H23" s="25">
        <v>-5.6000000000000001E-2</v>
      </c>
      <c r="I23" s="24"/>
      <c r="J23" s="33">
        <v>1</v>
      </c>
      <c r="K23" s="51"/>
      <c r="L23" s="33">
        <v>1</v>
      </c>
      <c r="M23" s="17"/>
      <c r="N23" s="66"/>
      <c r="O23" s="9"/>
    </row>
    <row r="24" spans="1:15" x14ac:dyDescent="0.2">
      <c r="A24" s="15"/>
      <c r="B24" s="17"/>
      <c r="C24" s="17"/>
      <c r="D24" s="96"/>
      <c r="E24" s="23"/>
      <c r="F24" s="97"/>
      <c r="G24" s="24"/>
      <c r="H24" s="23"/>
      <c r="I24" s="24"/>
      <c r="J24" s="23"/>
      <c r="K24" s="17"/>
      <c r="L24" s="30"/>
      <c r="M24" s="17"/>
      <c r="N24" s="66"/>
      <c r="O24" s="9"/>
    </row>
    <row r="25" spans="1:15" x14ac:dyDescent="0.2">
      <c r="A25" s="15"/>
      <c r="B25" s="200" t="s">
        <v>91</v>
      </c>
      <c r="C25" s="200"/>
      <c r="D25" s="200"/>
      <c r="E25" s="200"/>
      <c r="F25" s="200"/>
      <c r="G25" s="200"/>
      <c r="H25" s="200"/>
      <c r="I25" s="200"/>
      <c r="J25" s="200"/>
      <c r="K25" s="200"/>
      <c r="L25" s="200"/>
      <c r="M25" s="200"/>
      <c r="N25" s="200"/>
      <c r="O25" s="9"/>
    </row>
    <row r="26" spans="1:15" x14ac:dyDescent="0.2">
      <c r="A26" s="15"/>
      <c r="B26" s="200"/>
      <c r="C26" s="200"/>
      <c r="D26" s="200"/>
      <c r="E26" s="200"/>
      <c r="F26" s="200"/>
      <c r="G26" s="200"/>
      <c r="H26" s="200"/>
      <c r="I26" s="200"/>
      <c r="J26" s="200"/>
      <c r="K26" s="200"/>
      <c r="L26" s="200"/>
      <c r="M26" s="200"/>
      <c r="N26" s="200"/>
      <c r="O26" s="9"/>
    </row>
    <row r="27" spans="1:15" ht="13.5" thickBot="1" x14ac:dyDescent="0.25">
      <c r="A27" s="34"/>
      <c r="B27" s="35"/>
      <c r="C27" s="35"/>
      <c r="D27" s="35"/>
      <c r="E27" s="35"/>
      <c r="F27" s="35"/>
      <c r="G27" s="35"/>
      <c r="H27" s="35"/>
      <c r="I27" s="35"/>
      <c r="J27" s="35"/>
      <c r="K27" s="35"/>
      <c r="L27" s="35"/>
      <c r="M27" s="35"/>
      <c r="N27" s="36"/>
      <c r="O27" s="37"/>
    </row>
    <row r="28" spans="1:15" x14ac:dyDescent="0.2">
      <c r="A28" s="15"/>
      <c r="B28" s="17"/>
      <c r="C28" s="17"/>
      <c r="D28" s="17"/>
      <c r="E28" s="17"/>
      <c r="F28" s="17"/>
      <c r="G28" s="17"/>
      <c r="H28" s="17"/>
      <c r="I28" s="17"/>
      <c r="J28" s="17"/>
      <c r="K28" s="17"/>
      <c r="L28" s="17"/>
      <c r="M28" s="17"/>
      <c r="N28" s="17"/>
      <c r="O28" s="9"/>
    </row>
    <row r="29" spans="1:15" x14ac:dyDescent="0.2">
      <c r="A29" s="15"/>
      <c r="B29" s="136" t="s">
        <v>162</v>
      </c>
      <c r="C29" s="17"/>
      <c r="D29" s="17"/>
      <c r="E29" s="17"/>
      <c r="F29" s="17"/>
      <c r="G29" s="17"/>
      <c r="H29" s="17"/>
      <c r="I29" s="17"/>
      <c r="J29" s="17"/>
      <c r="K29" s="17"/>
      <c r="L29" s="17"/>
      <c r="M29" s="17"/>
      <c r="N29" s="17"/>
      <c r="O29" s="9"/>
    </row>
    <row r="30" spans="1:15" x14ac:dyDescent="0.2">
      <c r="A30" s="15"/>
      <c r="B30" s="17"/>
      <c r="C30" s="17"/>
      <c r="D30" s="17"/>
      <c r="E30" s="17"/>
      <c r="F30" s="17"/>
      <c r="G30" s="17"/>
      <c r="H30" s="17"/>
      <c r="I30" s="17"/>
      <c r="J30" s="17"/>
      <c r="K30" s="17"/>
      <c r="L30" s="17"/>
      <c r="M30" s="17"/>
      <c r="N30" s="17"/>
      <c r="O30" s="9"/>
    </row>
    <row r="31" spans="1:15" x14ac:dyDescent="0.2">
      <c r="A31" s="15"/>
      <c r="B31" s="101" t="s">
        <v>17</v>
      </c>
      <c r="C31" s="101"/>
      <c r="D31" s="101"/>
      <c r="E31" s="101"/>
      <c r="F31" s="101"/>
      <c r="G31" s="101"/>
      <c r="H31" s="105" t="s">
        <v>94</v>
      </c>
      <c r="I31" s="101"/>
      <c r="J31" s="102"/>
      <c r="K31" s="101"/>
      <c r="L31" s="101"/>
      <c r="M31" s="101"/>
      <c r="N31" s="119">
        <f>J22</f>
        <v>117</v>
      </c>
      <c r="O31" s="9"/>
    </row>
    <row r="32" spans="1:15" x14ac:dyDescent="0.2">
      <c r="A32" s="15"/>
      <c r="B32" s="101" t="s">
        <v>18</v>
      </c>
      <c r="C32" s="101"/>
      <c r="D32" s="101"/>
      <c r="E32" s="101"/>
      <c r="F32" s="101"/>
      <c r="G32" s="101"/>
      <c r="H32" s="102" t="s">
        <v>92</v>
      </c>
      <c r="I32" s="101"/>
      <c r="J32" s="102"/>
      <c r="K32" s="101"/>
      <c r="L32" s="101"/>
      <c r="M32" s="101"/>
      <c r="N32" s="119">
        <f>J22/J21</f>
        <v>104.46428571428571</v>
      </c>
      <c r="O32" s="9"/>
    </row>
    <row r="33" spans="1:15" x14ac:dyDescent="0.2">
      <c r="A33" s="15"/>
      <c r="B33" s="101" t="s">
        <v>19</v>
      </c>
      <c r="C33" s="101"/>
      <c r="D33" s="101"/>
      <c r="E33" s="101"/>
      <c r="F33" s="101"/>
      <c r="G33" s="101"/>
      <c r="H33" s="102" t="s">
        <v>93</v>
      </c>
      <c r="I33" s="101"/>
      <c r="J33" s="102"/>
      <c r="K33" s="101"/>
      <c r="L33" s="101"/>
      <c r="M33" s="101"/>
      <c r="N33" s="120">
        <f>J21</f>
        <v>1.1200000000000001</v>
      </c>
      <c r="O33" s="9"/>
    </row>
    <row r="34" spans="1:15" x14ac:dyDescent="0.2">
      <c r="A34" s="15"/>
      <c r="B34" s="17"/>
      <c r="C34" s="17"/>
      <c r="D34" s="17"/>
      <c r="E34" s="17"/>
      <c r="F34" s="17"/>
      <c r="G34" s="17"/>
      <c r="H34" s="17"/>
      <c r="I34" s="17"/>
      <c r="J34" s="103"/>
      <c r="K34" s="17"/>
      <c r="L34" s="17"/>
      <c r="M34" s="17"/>
      <c r="N34" s="17"/>
      <c r="O34" s="9"/>
    </row>
    <row r="35" spans="1:15" x14ac:dyDescent="0.2">
      <c r="A35" s="15"/>
      <c r="B35" s="207" t="s">
        <v>163</v>
      </c>
      <c r="C35" s="207"/>
      <c r="D35" s="207"/>
      <c r="E35" s="207"/>
      <c r="F35" s="207"/>
      <c r="G35" s="207"/>
      <c r="H35" s="207"/>
      <c r="I35" s="207"/>
      <c r="J35" s="207"/>
      <c r="K35" s="207"/>
      <c r="L35" s="207"/>
      <c r="M35" s="207"/>
      <c r="N35" s="207"/>
      <c r="O35" s="9"/>
    </row>
    <row r="36" spans="1:15" x14ac:dyDescent="0.2">
      <c r="A36" s="15"/>
      <c r="B36" s="207"/>
      <c r="C36" s="207"/>
      <c r="D36" s="207"/>
      <c r="E36" s="207"/>
      <c r="F36" s="207"/>
      <c r="G36" s="207"/>
      <c r="H36" s="207"/>
      <c r="I36" s="207"/>
      <c r="J36" s="207"/>
      <c r="K36" s="207"/>
      <c r="L36" s="207"/>
      <c r="M36" s="207"/>
      <c r="N36" s="207"/>
      <c r="O36" s="9"/>
    </row>
    <row r="37" spans="1:15" x14ac:dyDescent="0.2">
      <c r="A37" s="15"/>
      <c r="B37" s="17"/>
      <c r="C37" s="17"/>
      <c r="D37" s="17"/>
      <c r="E37" s="17"/>
      <c r="F37" s="17"/>
      <c r="G37" s="17"/>
      <c r="H37" s="17"/>
      <c r="I37" s="17"/>
      <c r="J37" s="17"/>
      <c r="K37" s="17"/>
      <c r="L37" s="17"/>
      <c r="M37" s="17"/>
      <c r="N37" s="17"/>
      <c r="O37" s="9"/>
    </row>
    <row r="38" spans="1:15" x14ac:dyDescent="0.2">
      <c r="A38" s="15"/>
      <c r="B38" s="101" t="s">
        <v>25</v>
      </c>
      <c r="C38" s="101"/>
      <c r="D38" s="101"/>
      <c r="E38" s="101"/>
      <c r="F38" s="101"/>
      <c r="G38" s="106" t="s">
        <v>95</v>
      </c>
      <c r="H38" s="17"/>
      <c r="I38" s="101"/>
      <c r="J38" s="17"/>
      <c r="K38" s="101"/>
      <c r="L38" s="101"/>
      <c r="M38" s="101"/>
      <c r="N38" s="119">
        <f>N31*(1+H15)/(1+H16)</f>
        <v>113.81322957198444</v>
      </c>
      <c r="O38" s="9"/>
    </row>
    <row r="39" spans="1:15" x14ac:dyDescent="0.2">
      <c r="A39" s="15"/>
      <c r="B39" s="101" t="s">
        <v>26</v>
      </c>
      <c r="C39" s="101"/>
      <c r="D39" s="101"/>
      <c r="E39" s="101"/>
      <c r="F39" s="101"/>
      <c r="G39" s="106" t="s">
        <v>96</v>
      </c>
      <c r="H39" s="17"/>
      <c r="I39" s="101"/>
      <c r="J39" s="17"/>
      <c r="K39" s="101"/>
      <c r="L39" s="101"/>
      <c r="M39" s="101"/>
      <c r="N39" s="119">
        <f>N32*(1+H15)/(1+H14)</f>
        <v>102.01590401785714</v>
      </c>
      <c r="O39" s="9"/>
    </row>
    <row r="40" spans="1:15" x14ac:dyDescent="0.2">
      <c r="A40" s="15"/>
      <c r="B40" s="101" t="s">
        <v>27</v>
      </c>
      <c r="C40" s="101"/>
      <c r="D40" s="101"/>
      <c r="E40" s="101"/>
      <c r="F40" s="101"/>
      <c r="G40" s="106" t="s">
        <v>97</v>
      </c>
      <c r="H40" s="17"/>
      <c r="I40" s="101"/>
      <c r="J40" s="17"/>
      <c r="K40" s="101"/>
      <c r="L40" s="101"/>
      <c r="M40" s="101"/>
      <c r="N40" s="120">
        <f>N33*(1+H14)/(1+H16)</f>
        <v>1.1156420233463036</v>
      </c>
      <c r="O40" s="9"/>
    </row>
    <row r="41" spans="1:15" x14ac:dyDescent="0.2">
      <c r="A41" s="15"/>
      <c r="B41" s="101"/>
      <c r="C41" s="101"/>
      <c r="D41" s="101"/>
      <c r="E41" s="101"/>
      <c r="F41" s="101"/>
      <c r="G41" s="101"/>
      <c r="H41" s="101"/>
      <c r="I41" s="101"/>
      <c r="J41" s="101"/>
      <c r="K41" s="101"/>
      <c r="L41" s="101"/>
      <c r="M41" s="101"/>
      <c r="N41" s="17"/>
      <c r="O41" s="9"/>
    </row>
    <row r="42" spans="1:15" x14ac:dyDescent="0.2">
      <c r="A42" s="15"/>
      <c r="B42" s="207" t="s">
        <v>164</v>
      </c>
      <c r="C42" s="207"/>
      <c r="D42" s="207"/>
      <c r="E42" s="207"/>
      <c r="F42" s="207"/>
      <c r="G42" s="207"/>
      <c r="H42" s="207"/>
      <c r="I42" s="207"/>
      <c r="J42" s="207"/>
      <c r="K42" s="207"/>
      <c r="L42" s="207"/>
      <c r="M42" s="207"/>
      <c r="N42" s="207"/>
      <c r="O42" s="9"/>
    </row>
    <row r="43" spans="1:15" x14ac:dyDescent="0.2">
      <c r="A43" s="15"/>
      <c r="B43" s="207"/>
      <c r="C43" s="207"/>
      <c r="D43" s="207"/>
      <c r="E43" s="207"/>
      <c r="F43" s="207"/>
      <c r="G43" s="207"/>
      <c r="H43" s="207"/>
      <c r="I43" s="207"/>
      <c r="J43" s="207"/>
      <c r="K43" s="207"/>
      <c r="L43" s="207"/>
      <c r="M43" s="207"/>
      <c r="N43" s="207"/>
      <c r="O43" s="9"/>
    </row>
    <row r="44" spans="1:15" x14ac:dyDescent="0.2">
      <c r="A44" s="15"/>
      <c r="B44" s="101"/>
      <c r="C44" s="101"/>
      <c r="D44" s="101"/>
      <c r="E44" s="101"/>
      <c r="F44" s="101"/>
      <c r="G44" s="101"/>
      <c r="H44" s="101"/>
      <c r="I44" s="101"/>
      <c r="J44" s="101"/>
      <c r="K44" s="101"/>
      <c r="L44" s="101"/>
      <c r="M44" s="101"/>
      <c r="N44" s="17"/>
      <c r="O44" s="9"/>
    </row>
    <row r="45" spans="1:15" x14ac:dyDescent="0.2">
      <c r="A45" s="15"/>
      <c r="B45" s="101" t="s">
        <v>25</v>
      </c>
      <c r="C45" s="101"/>
      <c r="D45" s="101"/>
      <c r="E45" s="101"/>
      <c r="F45" s="101"/>
      <c r="G45" s="106" t="s">
        <v>100</v>
      </c>
      <c r="H45" s="17"/>
      <c r="I45" s="101"/>
      <c r="J45" s="17"/>
      <c r="K45" s="101"/>
      <c r="L45" s="101"/>
      <c r="M45" s="101"/>
      <c r="N45" s="119">
        <f>N31*(1+L15)/(1+L16)</f>
        <v>113.76554428926725</v>
      </c>
      <c r="O45" s="9"/>
    </row>
    <row r="46" spans="1:15" x14ac:dyDescent="0.2">
      <c r="A46" s="15"/>
      <c r="B46" s="101" t="s">
        <v>26</v>
      </c>
      <c r="C46" s="101"/>
      <c r="D46" s="101"/>
      <c r="E46" s="101"/>
      <c r="F46" s="101"/>
      <c r="G46" s="106" t="s">
        <v>99</v>
      </c>
      <c r="H46" s="17"/>
      <c r="I46" s="101"/>
      <c r="J46" s="17"/>
      <c r="K46" s="101"/>
      <c r="L46" s="101"/>
      <c r="M46" s="101"/>
      <c r="N46" s="119">
        <f>N32*(1+L15)/(1+L14)</f>
        <v>99.960412716343242</v>
      </c>
      <c r="O46" s="9"/>
    </row>
    <row r="47" spans="1:15" x14ac:dyDescent="0.2">
      <c r="A47" s="15"/>
      <c r="B47" s="101" t="s">
        <v>27</v>
      </c>
      <c r="C47" s="101"/>
      <c r="D47" s="101"/>
      <c r="E47" s="101"/>
      <c r="F47" s="101"/>
      <c r="G47" s="106" t="s">
        <v>101</v>
      </c>
      <c r="H47" s="17"/>
      <c r="I47" s="101"/>
      <c r="J47" s="17"/>
      <c r="K47" s="101"/>
      <c r="L47" s="101"/>
      <c r="M47" s="101"/>
      <c r="N47" s="120">
        <f>N33*(1+L14)/(1+L16)</f>
        <v>1.1381059881385116</v>
      </c>
      <c r="O47" s="9"/>
    </row>
    <row r="48" spans="1:15" x14ac:dyDescent="0.2">
      <c r="A48" s="15"/>
      <c r="B48" s="101"/>
      <c r="C48" s="101"/>
      <c r="D48" s="101"/>
      <c r="E48" s="101"/>
      <c r="F48" s="101"/>
      <c r="G48" s="106"/>
      <c r="H48" s="17"/>
      <c r="I48" s="101"/>
      <c r="J48" s="17"/>
      <c r="K48" s="101"/>
      <c r="L48" s="101"/>
      <c r="M48" s="101"/>
      <c r="N48" s="104"/>
      <c r="O48" s="9"/>
    </row>
    <row r="49" spans="1:15" x14ac:dyDescent="0.2">
      <c r="A49" s="15"/>
      <c r="B49" s="207" t="s">
        <v>165</v>
      </c>
      <c r="C49" s="207"/>
      <c r="D49" s="207"/>
      <c r="E49" s="207"/>
      <c r="F49" s="207"/>
      <c r="G49" s="207"/>
      <c r="H49" s="207"/>
      <c r="I49" s="207"/>
      <c r="J49" s="207"/>
      <c r="K49" s="207"/>
      <c r="L49" s="207"/>
      <c r="M49" s="207"/>
      <c r="N49" s="207"/>
      <c r="O49" s="9"/>
    </row>
    <row r="50" spans="1:15" x14ac:dyDescent="0.2">
      <c r="A50" s="15"/>
      <c r="B50" s="207"/>
      <c r="C50" s="207"/>
      <c r="D50" s="207"/>
      <c r="E50" s="207"/>
      <c r="F50" s="207"/>
      <c r="G50" s="207"/>
      <c r="H50" s="207"/>
      <c r="I50" s="207"/>
      <c r="J50" s="207"/>
      <c r="K50" s="207"/>
      <c r="L50" s="207"/>
      <c r="M50" s="207"/>
      <c r="N50" s="207"/>
      <c r="O50" s="9"/>
    </row>
    <row r="51" spans="1:15" x14ac:dyDescent="0.2">
      <c r="A51" s="15"/>
      <c r="B51" s="17"/>
      <c r="C51" s="17"/>
      <c r="D51" s="17"/>
      <c r="E51" s="17"/>
      <c r="F51" s="17"/>
      <c r="G51" s="17"/>
      <c r="H51" s="17"/>
      <c r="I51" s="17"/>
      <c r="J51" s="17"/>
      <c r="K51" s="17"/>
      <c r="L51" s="17"/>
      <c r="M51" s="101"/>
      <c r="N51" s="104"/>
      <c r="O51" s="9"/>
    </row>
    <row r="52" spans="1:15" x14ac:dyDescent="0.2">
      <c r="A52" s="15"/>
      <c r="B52" s="101" t="s">
        <v>102</v>
      </c>
      <c r="C52" s="17"/>
      <c r="D52" s="17"/>
      <c r="E52" s="17"/>
      <c r="F52" s="106" t="s">
        <v>105</v>
      </c>
      <c r="G52" s="17"/>
      <c r="H52" s="17"/>
      <c r="I52" s="17"/>
      <c r="J52" s="17"/>
      <c r="K52" s="17"/>
      <c r="L52" s="17"/>
      <c r="M52" s="101"/>
      <c r="N52" s="121">
        <f>(1+L14)/(1+H14)-1</f>
        <v>3.7402343749999956E-2</v>
      </c>
      <c r="O52" s="9"/>
    </row>
    <row r="53" spans="1:15" x14ac:dyDescent="0.2">
      <c r="A53" s="15"/>
      <c r="B53" s="101" t="s">
        <v>103</v>
      </c>
      <c r="C53" s="17"/>
      <c r="D53" s="17"/>
      <c r="E53" s="17"/>
      <c r="F53" s="106" t="s">
        <v>106</v>
      </c>
      <c r="G53" s="17"/>
      <c r="H53" s="17"/>
      <c r="I53" s="17"/>
      <c r="J53" s="102"/>
      <c r="K53" s="17"/>
      <c r="L53" s="17"/>
      <c r="M53" s="101"/>
      <c r="N53" s="121">
        <f>(1+L15)/(1+H15)-1</f>
        <v>1.6499999999999959E-2</v>
      </c>
      <c r="O53" s="9"/>
    </row>
    <row r="54" spans="1:15" x14ac:dyDescent="0.2">
      <c r="A54" s="15"/>
      <c r="B54" s="101" t="s">
        <v>104</v>
      </c>
      <c r="C54" s="17"/>
      <c r="D54" s="17"/>
      <c r="E54" s="17"/>
      <c r="F54" s="106" t="s">
        <v>107</v>
      </c>
      <c r="G54" s="17"/>
      <c r="H54" s="17"/>
      <c r="I54" s="17"/>
      <c r="J54" s="102"/>
      <c r="K54" s="17"/>
      <c r="L54" s="17"/>
      <c r="M54" s="17"/>
      <c r="N54" s="121">
        <f>(1+L16)/(1+H16)-1</f>
        <v>1.6926070038910668E-2</v>
      </c>
      <c r="O54" s="9"/>
    </row>
    <row r="55" spans="1:15" ht="13.5" thickBot="1" x14ac:dyDescent="0.25">
      <c r="A55" s="10"/>
      <c r="B55" s="35"/>
      <c r="C55" s="35"/>
      <c r="D55" s="35"/>
      <c r="E55" s="35"/>
      <c r="F55" s="35"/>
      <c r="G55" s="35"/>
      <c r="H55" s="35"/>
      <c r="I55" s="35"/>
      <c r="J55" s="35"/>
      <c r="K55" s="35"/>
      <c r="L55" s="35"/>
      <c r="M55" s="35"/>
      <c r="N55" s="35"/>
      <c r="O55" s="11"/>
    </row>
  </sheetData>
  <mergeCells count="10">
    <mergeCell ref="B49:N50"/>
    <mergeCell ref="F18:H18"/>
    <mergeCell ref="J18:L18"/>
    <mergeCell ref="B25:N26"/>
    <mergeCell ref="B35:N36"/>
    <mergeCell ref="B2:N2"/>
    <mergeCell ref="D4:J4"/>
    <mergeCell ref="D11:H11"/>
    <mergeCell ref="J11:L11"/>
    <mergeCell ref="B42:N43"/>
  </mergeCells>
  <phoneticPr fontId="6" type="noConversion"/>
  <printOptions horizontalCentered="1"/>
  <pageMargins left="0.75" right="0.75" top="1" bottom="1" header="0.5" footer="0.5"/>
  <pageSetup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workbookViewId="0"/>
  </sheetViews>
  <sheetFormatPr defaultColWidth="9.33203125" defaultRowHeight="12.75" x14ac:dyDescent="0.2"/>
  <cols>
    <col min="1" max="1" width="2.83203125" style="6" customWidth="1"/>
    <col min="2" max="2" width="15.83203125" style="6" customWidth="1"/>
    <col min="3" max="3" width="2.83203125" style="6" customWidth="1"/>
    <col min="4" max="4" width="12.83203125" style="6" customWidth="1"/>
    <col min="5" max="5" width="2.83203125" style="6" customWidth="1"/>
    <col min="6" max="6" width="12.83203125" style="6" customWidth="1"/>
    <col min="7" max="7" width="2.83203125" style="6" customWidth="1"/>
    <col min="8" max="8" width="12.83203125" style="6" customWidth="1"/>
    <col min="9" max="9" width="2.83203125" style="6" customWidth="1"/>
    <col min="10" max="10" width="12.83203125" style="6" customWidth="1"/>
    <col min="11" max="11" width="2.83203125" style="6" customWidth="1"/>
    <col min="12" max="12" width="12.83203125" style="6" customWidth="1"/>
    <col min="13" max="13" width="2.83203125" style="6" customWidth="1"/>
    <col min="14" max="14" width="12.83203125" style="6" customWidth="1"/>
    <col min="15" max="15" width="2.83203125" style="6" customWidth="1"/>
    <col min="16" max="16384" width="9.33203125" style="6"/>
  </cols>
  <sheetData>
    <row r="1" spans="1:15" x14ac:dyDescent="0.2">
      <c r="A1" s="12"/>
      <c r="B1" s="13"/>
      <c r="C1" s="13"/>
      <c r="D1" s="13"/>
      <c r="E1" s="13"/>
      <c r="F1" s="13"/>
      <c r="G1" s="13"/>
      <c r="H1" s="13"/>
      <c r="I1" s="13"/>
      <c r="J1" s="13"/>
      <c r="K1" s="13"/>
      <c r="L1" s="13"/>
      <c r="M1" s="13"/>
      <c r="N1" s="13"/>
      <c r="O1" s="14"/>
    </row>
    <row r="2" spans="1:15" ht="18.75" customHeight="1" x14ac:dyDescent="0.3">
      <c r="A2" s="7"/>
      <c r="B2" s="184" t="s">
        <v>212</v>
      </c>
      <c r="C2" s="184"/>
      <c r="D2" s="184"/>
      <c r="E2" s="204"/>
      <c r="F2" s="204"/>
      <c r="G2" s="204"/>
      <c r="H2" s="204"/>
      <c r="I2" s="204"/>
      <c r="J2" s="204"/>
      <c r="K2" s="204"/>
      <c r="L2" s="204"/>
      <c r="M2" s="204"/>
      <c r="N2" s="204"/>
      <c r="O2" s="8"/>
    </row>
    <row r="3" spans="1:15" x14ac:dyDescent="0.2">
      <c r="A3" s="15"/>
      <c r="B3" s="17"/>
      <c r="C3" s="17"/>
      <c r="D3" s="17"/>
      <c r="E3" s="17"/>
      <c r="F3" s="17"/>
      <c r="G3" s="17"/>
      <c r="H3" s="17"/>
      <c r="I3" s="17"/>
      <c r="J3" s="17"/>
      <c r="K3" s="17"/>
      <c r="L3" s="17"/>
      <c r="M3" s="17"/>
      <c r="N3" s="17"/>
      <c r="O3" s="9"/>
    </row>
    <row r="4" spans="1:15" x14ac:dyDescent="0.2">
      <c r="A4" s="15"/>
      <c r="B4" s="17"/>
      <c r="C4" s="17"/>
      <c r="D4" s="202" t="s">
        <v>1</v>
      </c>
      <c r="E4" s="202"/>
      <c r="F4" s="202"/>
      <c r="G4" s="205"/>
      <c r="H4" s="205"/>
      <c r="I4" s="205"/>
      <c r="J4" s="205"/>
      <c r="K4" s="17"/>
      <c r="L4" s="19" t="s">
        <v>2</v>
      </c>
      <c r="M4" s="20"/>
      <c r="N4" s="19" t="s">
        <v>23</v>
      </c>
      <c r="O4" s="9"/>
    </row>
    <row r="5" spans="1:15" x14ac:dyDescent="0.2">
      <c r="A5" s="15"/>
      <c r="B5" s="17"/>
      <c r="C5" s="17"/>
      <c r="D5" s="19"/>
      <c r="E5" s="19"/>
      <c r="F5" s="19"/>
      <c r="G5" s="19"/>
      <c r="H5" s="19" t="s">
        <v>5</v>
      </c>
      <c r="I5" s="19"/>
      <c r="J5" s="19" t="s">
        <v>5</v>
      </c>
      <c r="K5" s="19"/>
      <c r="L5" s="18" t="s">
        <v>3</v>
      </c>
      <c r="M5" s="19"/>
      <c r="N5" s="18" t="s">
        <v>24</v>
      </c>
      <c r="O5" s="9"/>
    </row>
    <row r="6" spans="1:15" x14ac:dyDescent="0.2">
      <c r="A6" s="15"/>
      <c r="B6" s="21" t="s">
        <v>12</v>
      </c>
      <c r="C6" s="17"/>
      <c r="D6" s="18" t="s">
        <v>64</v>
      </c>
      <c r="E6" s="19"/>
      <c r="F6" s="18" t="s">
        <v>65</v>
      </c>
      <c r="G6" s="19"/>
      <c r="H6" s="18" t="s">
        <v>83</v>
      </c>
      <c r="I6" s="19"/>
      <c r="J6" s="18" t="s">
        <v>84</v>
      </c>
      <c r="K6" s="19"/>
      <c r="L6" s="18" t="s">
        <v>15</v>
      </c>
      <c r="M6" s="19"/>
      <c r="N6" s="18" t="s">
        <v>6</v>
      </c>
      <c r="O6" s="9"/>
    </row>
    <row r="7" spans="1:15" x14ac:dyDescent="0.2">
      <c r="A7" s="15"/>
      <c r="B7" s="17" t="s">
        <v>10</v>
      </c>
      <c r="C7" s="17"/>
      <c r="D7" s="22">
        <v>4.2999999999999997E-2</v>
      </c>
      <c r="E7" s="25"/>
      <c r="F7" s="22">
        <v>3.7999999999999999E-2</v>
      </c>
      <c r="G7" s="71"/>
      <c r="H7" s="22">
        <v>4.1000000000000002E-2</v>
      </c>
      <c r="I7" s="71"/>
      <c r="J7" s="22">
        <v>3.5000000000000003E-2</v>
      </c>
      <c r="K7" s="71"/>
      <c r="L7" s="22">
        <v>4.5999999999999999E-2</v>
      </c>
      <c r="M7" s="70"/>
      <c r="N7" s="22">
        <v>4.2000000000000003E-2</v>
      </c>
      <c r="O7" s="9"/>
    </row>
    <row r="8" spans="1:15" x14ac:dyDescent="0.2">
      <c r="A8" s="15"/>
      <c r="B8" s="17" t="s">
        <v>11</v>
      </c>
      <c r="C8" s="17"/>
      <c r="D8" s="22">
        <v>1.6E-2</v>
      </c>
      <c r="E8" s="25"/>
      <c r="F8" s="22">
        <v>-1.2E-2</v>
      </c>
      <c r="G8" s="71"/>
      <c r="H8" s="22">
        <v>0.02</v>
      </c>
      <c r="I8" s="71"/>
      <c r="J8" s="22">
        <v>1.9E-2</v>
      </c>
      <c r="K8" s="71"/>
      <c r="L8" s="22">
        <v>4.2999999999999997E-2</v>
      </c>
      <c r="M8" s="70"/>
      <c r="N8" s="22">
        <v>3.7999999999999999E-2</v>
      </c>
      <c r="O8" s="9"/>
    </row>
    <row r="9" spans="1:15" x14ac:dyDescent="0.2">
      <c r="A9" s="15"/>
      <c r="B9" s="17" t="s">
        <v>0</v>
      </c>
      <c r="C9" s="17"/>
      <c r="D9" s="25">
        <v>1.9E-2</v>
      </c>
      <c r="E9" s="25"/>
      <c r="F9" s="25">
        <v>3.7999999999999999E-2</v>
      </c>
      <c r="G9" s="71"/>
      <c r="H9" s="25">
        <v>0.02</v>
      </c>
      <c r="I9" s="71"/>
      <c r="J9" s="25">
        <v>2.1999999999999999E-2</v>
      </c>
      <c r="K9" s="71"/>
      <c r="L9" s="25">
        <v>1.9E-2</v>
      </c>
      <c r="M9" s="70"/>
      <c r="N9" s="25">
        <v>4.7E-2</v>
      </c>
      <c r="O9" s="9"/>
    </row>
    <row r="10" spans="1:15" x14ac:dyDescent="0.2">
      <c r="A10" s="15"/>
      <c r="B10" s="17"/>
      <c r="C10" s="17"/>
      <c r="D10" s="17"/>
      <c r="E10" s="17"/>
      <c r="F10" s="17"/>
      <c r="G10" s="17"/>
      <c r="H10" s="17"/>
      <c r="I10" s="17"/>
      <c r="J10" s="17"/>
      <c r="K10" s="17"/>
      <c r="L10" s="17"/>
      <c r="M10" s="17"/>
      <c r="N10" s="17"/>
      <c r="O10" s="9"/>
    </row>
    <row r="11" spans="1:15" x14ac:dyDescent="0.2">
      <c r="A11" s="15"/>
      <c r="B11" s="20"/>
      <c r="C11" s="20"/>
      <c r="D11" s="202" t="s">
        <v>4</v>
      </c>
      <c r="E11" s="206"/>
      <c r="F11" s="206"/>
      <c r="G11" s="206"/>
      <c r="H11" s="206"/>
      <c r="I11" s="20"/>
      <c r="J11" s="202" t="s">
        <v>88</v>
      </c>
      <c r="K11" s="206"/>
      <c r="L11" s="206"/>
      <c r="M11" s="19"/>
      <c r="N11" s="19"/>
      <c r="O11" s="9"/>
    </row>
    <row r="12" spans="1:15" x14ac:dyDescent="0.2">
      <c r="A12" s="15"/>
      <c r="B12" s="17"/>
      <c r="C12" s="17"/>
      <c r="D12" s="19"/>
      <c r="E12" s="19"/>
      <c r="F12" s="19"/>
      <c r="G12" s="19"/>
      <c r="H12" s="19" t="s">
        <v>5</v>
      </c>
      <c r="I12" s="17"/>
      <c r="J12" s="19" t="s">
        <v>89</v>
      </c>
      <c r="K12" s="19"/>
      <c r="L12" s="19" t="s">
        <v>98</v>
      </c>
      <c r="M12" s="19"/>
      <c r="N12" s="19"/>
      <c r="O12" s="9"/>
    </row>
    <row r="13" spans="1:15" x14ac:dyDescent="0.2">
      <c r="A13" s="15"/>
      <c r="B13" s="21" t="s">
        <v>12</v>
      </c>
      <c r="C13" s="17"/>
      <c r="D13" s="18" t="s">
        <v>14</v>
      </c>
      <c r="E13" s="19"/>
      <c r="F13" s="18" t="s">
        <v>6</v>
      </c>
      <c r="G13" s="19"/>
      <c r="H13" s="18" t="s">
        <v>83</v>
      </c>
      <c r="I13" s="17"/>
      <c r="J13" s="18" t="s">
        <v>6</v>
      </c>
      <c r="K13" s="19"/>
      <c r="L13" s="18" t="s">
        <v>6</v>
      </c>
      <c r="M13" s="19"/>
      <c r="N13" s="19"/>
      <c r="O13" s="9"/>
    </row>
    <row r="14" spans="1:15" x14ac:dyDescent="0.2">
      <c r="A14" s="15"/>
      <c r="B14" s="17" t="s">
        <v>10</v>
      </c>
      <c r="C14" s="17"/>
      <c r="D14" s="22">
        <v>0.04</v>
      </c>
      <c r="E14" s="71"/>
      <c r="F14" s="22">
        <v>2.1000000000000001E-2</v>
      </c>
      <c r="G14" s="71"/>
      <c r="H14" s="22">
        <v>2.4E-2</v>
      </c>
      <c r="I14" s="17"/>
      <c r="J14" s="99">
        <v>6.9000000000000006E-2</v>
      </c>
      <c r="K14" s="26"/>
      <c r="L14" s="99">
        <v>6.2300000000000001E-2</v>
      </c>
      <c r="M14" s="23"/>
      <c r="N14" s="19"/>
      <c r="O14" s="9"/>
    </row>
    <row r="15" spans="1:15" x14ac:dyDescent="0.2">
      <c r="A15" s="15"/>
      <c r="B15" s="17" t="s">
        <v>11</v>
      </c>
      <c r="C15" s="17"/>
      <c r="D15" s="22">
        <v>8.9999999999999993E-3</v>
      </c>
      <c r="E15" s="71"/>
      <c r="F15" s="22">
        <v>-2E-3</v>
      </c>
      <c r="G15" s="71"/>
      <c r="H15" s="22">
        <v>0</v>
      </c>
      <c r="I15" s="17"/>
      <c r="J15" s="99">
        <v>7.3000000000000001E-3</v>
      </c>
      <c r="K15" s="26"/>
      <c r="L15" s="99">
        <v>1.6500000000000001E-2</v>
      </c>
      <c r="M15" s="23"/>
      <c r="N15" s="19"/>
      <c r="O15" s="9"/>
    </row>
    <row r="16" spans="1:15" x14ac:dyDescent="0.2">
      <c r="A16" s="15"/>
      <c r="B16" s="17" t="s">
        <v>0</v>
      </c>
      <c r="C16" s="17"/>
      <c r="D16" s="25">
        <v>2.1000000000000001E-2</v>
      </c>
      <c r="E16" s="71"/>
      <c r="F16" s="25">
        <v>2.8000000000000001E-2</v>
      </c>
      <c r="G16" s="71"/>
      <c r="H16" s="25">
        <v>2.8000000000000001E-2</v>
      </c>
      <c r="I16" s="17"/>
      <c r="J16" s="26">
        <v>4.7199999999999999E-2</v>
      </c>
      <c r="K16" s="26"/>
      <c r="L16" s="26">
        <v>4.5400000000000003E-2</v>
      </c>
      <c r="M16" s="23"/>
      <c r="N16" s="19"/>
      <c r="O16" s="9"/>
    </row>
    <row r="17" spans="1:15" x14ac:dyDescent="0.2">
      <c r="A17" s="15"/>
      <c r="B17" s="17"/>
      <c r="C17" s="17"/>
      <c r="D17" s="17"/>
      <c r="E17" s="17"/>
      <c r="F17" s="17"/>
      <c r="G17" s="17"/>
      <c r="H17" s="17"/>
      <c r="I17" s="17"/>
      <c r="J17" s="17"/>
      <c r="K17" s="17"/>
      <c r="L17" s="17"/>
      <c r="M17" s="17"/>
      <c r="N17" s="19"/>
      <c r="O17" s="9"/>
    </row>
    <row r="18" spans="1:15" x14ac:dyDescent="0.2">
      <c r="A18" s="15"/>
      <c r="B18" s="17"/>
      <c r="C18" s="17"/>
      <c r="D18" s="18" t="s">
        <v>13</v>
      </c>
      <c r="E18" s="19"/>
      <c r="F18" s="202" t="s">
        <v>112</v>
      </c>
      <c r="G18" s="203"/>
      <c r="H18" s="203"/>
      <c r="I18" s="17"/>
      <c r="J18" s="202" t="s">
        <v>87</v>
      </c>
      <c r="K18" s="203"/>
      <c r="L18" s="203"/>
      <c r="M18" s="17"/>
      <c r="N18" s="19"/>
      <c r="O18" s="9"/>
    </row>
    <row r="19" spans="1:15" x14ac:dyDescent="0.2">
      <c r="A19" s="15"/>
      <c r="B19" s="17"/>
      <c r="C19" s="17"/>
      <c r="D19" s="19" t="s">
        <v>9</v>
      </c>
      <c r="E19" s="19"/>
      <c r="F19" s="19" t="s">
        <v>9</v>
      </c>
      <c r="G19" s="19"/>
      <c r="H19" s="19" t="s">
        <v>85</v>
      </c>
      <c r="I19" s="19"/>
      <c r="J19" s="17"/>
      <c r="K19" s="17"/>
      <c r="L19" s="17"/>
      <c r="M19" s="17"/>
      <c r="N19" s="19"/>
      <c r="O19" s="9"/>
    </row>
    <row r="20" spans="1:15" x14ac:dyDescent="0.2">
      <c r="A20" s="15"/>
      <c r="B20" s="21" t="s">
        <v>12</v>
      </c>
      <c r="C20" s="17"/>
      <c r="D20" s="18" t="s">
        <v>16</v>
      </c>
      <c r="E20" s="19"/>
      <c r="F20" s="18" t="s">
        <v>16</v>
      </c>
      <c r="G20" s="19"/>
      <c r="H20" s="18" t="s">
        <v>8</v>
      </c>
      <c r="I20" s="19"/>
      <c r="J20" s="27" t="s">
        <v>86</v>
      </c>
      <c r="K20" s="19"/>
      <c r="L20" s="18" t="s">
        <v>14</v>
      </c>
      <c r="M20" s="17"/>
      <c r="N20" s="19"/>
      <c r="O20" s="9"/>
    </row>
    <row r="21" spans="1:15" x14ac:dyDescent="0.2">
      <c r="A21" s="15"/>
      <c r="B21" s="17" t="s">
        <v>10</v>
      </c>
      <c r="C21" s="17"/>
      <c r="D21" s="28">
        <v>-13</v>
      </c>
      <c r="E21" s="23"/>
      <c r="F21" s="29">
        <v>-47</v>
      </c>
      <c r="G21" s="71"/>
      <c r="H21" s="22">
        <v>-5.7000000000000002E-2</v>
      </c>
      <c r="I21" s="24"/>
      <c r="J21" s="31">
        <v>1.1200000000000001</v>
      </c>
      <c r="K21" s="33"/>
      <c r="L21" s="31">
        <v>1.33</v>
      </c>
      <c r="M21" s="17"/>
      <c r="N21" s="19"/>
      <c r="O21" s="9"/>
    </row>
    <row r="22" spans="1:15" x14ac:dyDescent="0.2">
      <c r="A22" s="15"/>
      <c r="B22" s="17" t="s">
        <v>11</v>
      </c>
      <c r="C22" s="17"/>
      <c r="D22" s="28">
        <v>98.1</v>
      </c>
      <c r="E22" s="23"/>
      <c r="F22" s="29">
        <v>197.5</v>
      </c>
      <c r="G22" s="71"/>
      <c r="H22" s="22">
        <v>4.5999999999999999E-2</v>
      </c>
      <c r="I22" s="24"/>
      <c r="J22" s="32">
        <v>117</v>
      </c>
      <c r="K22" s="51"/>
      <c r="L22" s="32">
        <v>119</v>
      </c>
      <c r="M22" s="17"/>
      <c r="N22" s="98"/>
      <c r="O22" s="9"/>
    </row>
    <row r="23" spans="1:15" x14ac:dyDescent="0.2">
      <c r="A23" s="15"/>
      <c r="B23" s="17" t="s">
        <v>0</v>
      </c>
      <c r="C23" s="17"/>
      <c r="D23" s="28">
        <v>-810.7</v>
      </c>
      <c r="E23" s="23"/>
      <c r="F23" s="29">
        <v>-793.2</v>
      </c>
      <c r="G23" s="71"/>
      <c r="H23" s="25">
        <v>-5.6000000000000001E-2</v>
      </c>
      <c r="I23" s="24"/>
      <c r="J23" s="33">
        <v>1</v>
      </c>
      <c r="K23" s="51"/>
      <c r="L23" s="33">
        <v>1</v>
      </c>
      <c r="M23" s="17"/>
      <c r="N23" s="66"/>
      <c r="O23" s="9"/>
    </row>
    <row r="24" spans="1:15" x14ac:dyDescent="0.2">
      <c r="A24" s="15"/>
      <c r="B24" s="17"/>
      <c r="C24" s="17"/>
      <c r="D24" s="96"/>
      <c r="E24" s="23"/>
      <c r="F24" s="97"/>
      <c r="G24" s="24"/>
      <c r="H24" s="23"/>
      <c r="I24" s="24"/>
      <c r="J24" s="23"/>
      <c r="K24" s="17"/>
      <c r="L24" s="30"/>
      <c r="M24" s="17"/>
      <c r="N24" s="66"/>
      <c r="O24" s="9"/>
    </row>
    <row r="25" spans="1:15" x14ac:dyDescent="0.2">
      <c r="A25" s="15"/>
      <c r="B25" s="200" t="s">
        <v>124</v>
      </c>
      <c r="C25" s="200"/>
      <c r="D25" s="200"/>
      <c r="E25" s="200"/>
      <c r="F25" s="200"/>
      <c r="G25" s="200"/>
      <c r="H25" s="200"/>
      <c r="I25" s="200"/>
      <c r="J25" s="200"/>
      <c r="K25" s="200"/>
      <c r="L25" s="200"/>
      <c r="M25" s="200"/>
      <c r="N25" s="200"/>
      <c r="O25" s="9"/>
    </row>
    <row r="26" spans="1:15" x14ac:dyDescent="0.2">
      <c r="A26" s="15"/>
      <c r="B26" s="200"/>
      <c r="C26" s="200"/>
      <c r="D26" s="200"/>
      <c r="E26" s="200"/>
      <c r="F26" s="200"/>
      <c r="G26" s="200"/>
      <c r="H26" s="200"/>
      <c r="I26" s="200"/>
      <c r="J26" s="200"/>
      <c r="K26" s="200"/>
      <c r="L26" s="200"/>
      <c r="M26" s="200"/>
      <c r="N26" s="200"/>
      <c r="O26" s="9"/>
    </row>
    <row r="27" spans="1:15" ht="13.5" thickBot="1" x14ac:dyDescent="0.25">
      <c r="A27" s="34"/>
      <c r="B27" s="35"/>
      <c r="C27" s="35"/>
      <c r="D27" s="35"/>
      <c r="E27" s="35"/>
      <c r="F27" s="35"/>
      <c r="G27" s="35"/>
      <c r="H27" s="35"/>
      <c r="I27" s="35"/>
      <c r="J27" s="35"/>
      <c r="K27" s="35"/>
      <c r="L27" s="35"/>
      <c r="M27" s="35"/>
      <c r="N27" s="36"/>
      <c r="O27" s="37"/>
    </row>
    <row r="28" spans="1:15" x14ac:dyDescent="0.2">
      <c r="A28" s="15"/>
      <c r="B28" s="17"/>
      <c r="C28" s="17"/>
      <c r="D28" s="17"/>
      <c r="E28" s="17"/>
      <c r="F28" s="17"/>
      <c r="G28" s="17"/>
      <c r="H28" s="17"/>
      <c r="I28" s="17"/>
      <c r="J28" s="17"/>
      <c r="K28" s="17"/>
      <c r="L28" s="17"/>
      <c r="M28" s="17"/>
      <c r="N28" s="17"/>
      <c r="O28" s="9"/>
    </row>
    <row r="29" spans="1:15" x14ac:dyDescent="0.2">
      <c r="A29" s="15"/>
      <c r="B29" s="136" t="s">
        <v>166</v>
      </c>
      <c r="C29" s="17"/>
      <c r="D29" s="17"/>
      <c r="E29" s="17"/>
      <c r="F29" s="17"/>
      <c r="G29" s="17"/>
      <c r="H29" s="17"/>
      <c r="I29" s="17"/>
      <c r="J29" s="17"/>
      <c r="K29" s="17"/>
      <c r="L29" s="17"/>
      <c r="M29" s="17"/>
      <c r="N29" s="17"/>
      <c r="O29" s="9"/>
    </row>
    <row r="30" spans="1:15" x14ac:dyDescent="0.2">
      <c r="A30" s="15"/>
      <c r="B30" s="17"/>
      <c r="C30" s="17"/>
      <c r="D30" s="17"/>
      <c r="E30" s="17"/>
      <c r="F30" s="17"/>
      <c r="G30" s="17"/>
      <c r="H30" s="17"/>
      <c r="I30" s="17"/>
      <c r="J30" s="17"/>
      <c r="K30" s="17"/>
      <c r="L30" s="17"/>
      <c r="M30" s="17"/>
      <c r="N30" s="17"/>
      <c r="O30" s="9"/>
    </row>
    <row r="31" spans="1:15" x14ac:dyDescent="0.2">
      <c r="A31" s="15"/>
      <c r="B31" s="101" t="s">
        <v>17</v>
      </c>
      <c r="C31" s="101"/>
      <c r="D31" s="101"/>
      <c r="E31" s="101"/>
      <c r="F31" s="101"/>
      <c r="G31" s="106" t="s">
        <v>108</v>
      </c>
      <c r="H31" s="105"/>
      <c r="I31" s="101"/>
      <c r="J31" s="102"/>
      <c r="K31" s="101"/>
      <c r="L31" s="101"/>
      <c r="M31" s="101"/>
      <c r="N31" s="119">
        <f>J22*(1+(J15*90/360))/(1+(J16*90/360))</f>
        <v>115.84653587665545</v>
      </c>
      <c r="O31" s="9"/>
    </row>
    <row r="32" spans="1:15" x14ac:dyDescent="0.2">
      <c r="A32" s="15"/>
      <c r="B32" s="101" t="s">
        <v>18</v>
      </c>
      <c r="C32" s="101"/>
      <c r="D32" s="101"/>
      <c r="E32" s="101"/>
      <c r="F32" s="101"/>
      <c r="G32" s="106" t="s">
        <v>111</v>
      </c>
      <c r="H32" s="102"/>
      <c r="I32" s="101"/>
      <c r="J32" s="102"/>
      <c r="K32" s="101"/>
      <c r="L32" s="101"/>
      <c r="M32" s="101"/>
      <c r="N32" s="119">
        <f>J22/J21*(1+(J15*90/360))/(1+(J14*90/360))</f>
        <v>102.88024874486536</v>
      </c>
      <c r="O32" s="9"/>
    </row>
    <row r="33" spans="1:16" x14ac:dyDescent="0.2">
      <c r="A33" s="15"/>
      <c r="B33" s="101" t="s">
        <v>19</v>
      </c>
      <c r="C33" s="101"/>
      <c r="D33" s="101"/>
      <c r="E33" s="101"/>
      <c r="F33" s="101"/>
      <c r="G33" s="106" t="s">
        <v>110</v>
      </c>
      <c r="H33" s="102"/>
      <c r="I33" s="101"/>
      <c r="J33" s="102"/>
      <c r="K33" s="101"/>
      <c r="L33" s="101"/>
      <c r="M33" s="101"/>
      <c r="N33" s="120">
        <f>J21*(1+(J14*90/360))/(1+(J16*90/360))</f>
        <v>1.1260328128088555</v>
      </c>
      <c r="O33" s="9"/>
    </row>
    <row r="34" spans="1:16" x14ac:dyDescent="0.2">
      <c r="A34" s="15"/>
      <c r="B34" s="101"/>
      <c r="C34" s="101"/>
      <c r="D34" s="101"/>
      <c r="E34" s="101"/>
      <c r="F34" s="101"/>
      <c r="G34" s="106"/>
      <c r="H34" s="102"/>
      <c r="I34" s="101"/>
      <c r="J34" s="102"/>
      <c r="K34" s="101"/>
      <c r="L34" s="101"/>
      <c r="M34" s="101"/>
      <c r="N34" s="104"/>
      <c r="O34" s="9"/>
    </row>
    <row r="35" spans="1:16" x14ac:dyDescent="0.2">
      <c r="A35" s="15"/>
      <c r="B35" s="107" t="s">
        <v>109</v>
      </c>
      <c r="C35" s="17"/>
      <c r="D35" s="17"/>
      <c r="E35" s="17"/>
      <c r="F35" s="17"/>
      <c r="G35" s="17"/>
      <c r="H35" s="17"/>
      <c r="I35" s="17"/>
      <c r="J35" s="103"/>
      <c r="K35" s="17"/>
      <c r="L35" s="17"/>
      <c r="M35" s="17"/>
      <c r="N35" s="17"/>
      <c r="O35" s="9"/>
    </row>
    <row r="36" spans="1:16" x14ac:dyDescent="0.2">
      <c r="A36" s="15"/>
      <c r="B36" s="107"/>
      <c r="C36" s="17"/>
      <c r="D36" s="17"/>
      <c r="E36" s="17"/>
      <c r="F36" s="17"/>
      <c r="G36" s="17"/>
      <c r="H36" s="17"/>
      <c r="I36" s="17"/>
      <c r="J36" s="103"/>
      <c r="K36" s="17"/>
      <c r="L36" s="17"/>
      <c r="M36" s="17"/>
      <c r="N36" s="17"/>
      <c r="O36" s="9"/>
    </row>
    <row r="37" spans="1:16" x14ac:dyDescent="0.2">
      <c r="A37" s="15"/>
      <c r="B37" s="207" t="s">
        <v>167</v>
      </c>
      <c r="C37" s="208"/>
      <c r="D37" s="208"/>
      <c r="E37" s="208"/>
      <c r="F37" s="208"/>
      <c r="G37" s="208"/>
      <c r="H37" s="208"/>
      <c r="I37" s="208"/>
      <c r="J37" s="208"/>
      <c r="K37" s="208"/>
      <c r="L37" s="208"/>
      <c r="M37" s="208"/>
      <c r="N37" s="208"/>
      <c r="O37" s="9"/>
      <c r="P37" s="108"/>
    </row>
    <row r="38" spans="1:16" x14ac:dyDescent="0.2">
      <c r="A38" s="15"/>
      <c r="B38" s="208"/>
      <c r="C38" s="208"/>
      <c r="D38" s="208"/>
      <c r="E38" s="208"/>
      <c r="F38" s="208"/>
      <c r="G38" s="208"/>
      <c r="H38" s="208"/>
      <c r="I38" s="208"/>
      <c r="J38" s="208"/>
      <c r="K38" s="208"/>
      <c r="L38" s="208"/>
      <c r="M38" s="208"/>
      <c r="N38" s="208"/>
      <c r="O38" s="9"/>
      <c r="P38" s="108"/>
    </row>
    <row r="39" spans="1:16" x14ac:dyDescent="0.2">
      <c r="A39" s="15"/>
      <c r="B39" s="107"/>
      <c r="C39" s="17"/>
      <c r="D39" s="17"/>
      <c r="E39" s="17"/>
      <c r="F39" s="17"/>
      <c r="G39" s="17"/>
      <c r="H39" s="17"/>
      <c r="I39" s="17"/>
      <c r="J39" s="17"/>
      <c r="K39" s="17"/>
      <c r="L39" s="17"/>
      <c r="M39" s="17"/>
      <c r="N39" s="17"/>
      <c r="O39" s="9"/>
      <c r="P39" s="108"/>
    </row>
    <row r="40" spans="1:16" x14ac:dyDescent="0.2">
      <c r="A40" s="15"/>
      <c r="B40" s="107" t="s">
        <v>28</v>
      </c>
      <c r="C40" s="17"/>
      <c r="D40" s="17"/>
      <c r="E40" s="17"/>
      <c r="F40" s="122">
        <f>N7+H14</f>
        <v>6.6000000000000003E-2</v>
      </c>
      <c r="G40" s="17"/>
      <c r="H40" s="114" t="s">
        <v>33</v>
      </c>
      <c r="I40" s="17"/>
      <c r="J40" s="2"/>
      <c r="K40" s="17"/>
      <c r="L40" s="17"/>
      <c r="M40" s="17"/>
      <c r="N40" s="17"/>
      <c r="O40" s="9"/>
      <c r="P40" s="108"/>
    </row>
    <row r="41" spans="1:16" x14ac:dyDescent="0.2">
      <c r="A41" s="15"/>
      <c r="B41" s="107" t="s">
        <v>29</v>
      </c>
      <c r="C41" s="17"/>
      <c r="D41" s="17"/>
      <c r="E41" s="17"/>
      <c r="F41" s="123">
        <f>N8+H15</f>
        <v>3.7999999999999999E-2</v>
      </c>
      <c r="G41" s="17"/>
      <c r="H41" s="17"/>
      <c r="I41" s="17"/>
      <c r="J41" s="17"/>
      <c r="K41" s="17"/>
      <c r="L41" s="17"/>
      <c r="M41" s="17"/>
      <c r="N41" s="17"/>
      <c r="O41" s="9"/>
      <c r="P41" s="108"/>
    </row>
    <row r="42" spans="1:16" x14ac:dyDescent="0.2">
      <c r="A42" s="15"/>
      <c r="B42" s="107" t="s">
        <v>30</v>
      </c>
      <c r="C42" s="17"/>
      <c r="D42" s="17"/>
      <c r="E42" s="17"/>
      <c r="F42" s="123">
        <f>N9+H16</f>
        <v>7.4999999999999997E-2</v>
      </c>
      <c r="G42" s="17"/>
      <c r="H42" s="17"/>
      <c r="I42" s="17"/>
      <c r="J42" s="109" t="s">
        <v>32</v>
      </c>
      <c r="K42" s="59"/>
      <c r="L42" s="59"/>
      <c r="M42" s="17"/>
      <c r="N42" s="109" t="s">
        <v>5</v>
      </c>
      <c r="O42" s="9"/>
    </row>
    <row r="43" spans="1:16" x14ac:dyDescent="0.2">
      <c r="A43" s="15"/>
      <c r="B43" s="107"/>
      <c r="C43" s="17"/>
      <c r="D43" s="17"/>
      <c r="E43" s="17"/>
      <c r="F43" s="17"/>
      <c r="G43" s="17"/>
      <c r="H43" s="17"/>
      <c r="I43" s="17"/>
      <c r="J43" s="110" t="s">
        <v>31</v>
      </c>
      <c r="K43" s="59"/>
      <c r="L43" s="59"/>
      <c r="M43" s="17"/>
      <c r="N43" s="111" t="s">
        <v>31</v>
      </c>
      <c r="O43" s="9"/>
    </row>
    <row r="44" spans="1:16" x14ac:dyDescent="0.2">
      <c r="A44" s="15"/>
      <c r="B44" s="107" t="s">
        <v>20</v>
      </c>
      <c r="C44" s="17"/>
      <c r="D44" s="17"/>
      <c r="E44" s="17"/>
      <c r="F44" s="17"/>
      <c r="G44" s="17"/>
      <c r="H44" s="17"/>
      <c r="I44" s="17"/>
      <c r="J44" s="112">
        <f>N31</f>
        <v>115.84653587665545</v>
      </c>
      <c r="K44" s="17"/>
      <c r="L44" s="17"/>
      <c r="M44" s="17"/>
      <c r="N44" s="119">
        <f>J44*(1+F41)/(1+F42)</f>
        <v>111.85925975811011</v>
      </c>
      <c r="O44" s="9"/>
    </row>
    <row r="45" spans="1:16" x14ac:dyDescent="0.2">
      <c r="A45" s="15"/>
      <c r="B45" s="107" t="s">
        <v>21</v>
      </c>
      <c r="C45" s="17"/>
      <c r="D45" s="17"/>
      <c r="E45" s="17"/>
      <c r="F45" s="17"/>
      <c r="G45" s="17"/>
      <c r="H45" s="17"/>
      <c r="I45" s="17"/>
      <c r="J45" s="112">
        <f>N32</f>
        <v>102.88024874486536</v>
      </c>
      <c r="K45" s="17"/>
      <c r="L45" s="17"/>
      <c r="M45" s="17"/>
      <c r="N45" s="119">
        <f>J45*(1+F41)/(1+F40)</f>
        <v>100.1779532806475</v>
      </c>
      <c r="O45" s="9"/>
    </row>
    <row r="46" spans="1:16" x14ac:dyDescent="0.2">
      <c r="A46" s="15"/>
      <c r="B46" s="107" t="s">
        <v>22</v>
      </c>
      <c r="C46" s="17"/>
      <c r="D46" s="17"/>
      <c r="E46" s="17"/>
      <c r="F46" s="17"/>
      <c r="G46" s="17"/>
      <c r="H46" s="17"/>
      <c r="I46" s="17"/>
      <c r="J46" s="113">
        <f>N33</f>
        <v>1.1260328128088555</v>
      </c>
      <c r="K46" s="17"/>
      <c r="L46" s="17"/>
      <c r="M46" s="17"/>
      <c r="N46" s="120">
        <f>J46*(1+F40)/(1+F42)</f>
        <v>1.1166055613527814</v>
      </c>
      <c r="O46" s="9"/>
    </row>
    <row r="47" spans="1:16" x14ac:dyDescent="0.2">
      <c r="A47" s="15"/>
      <c r="B47" s="101"/>
      <c r="C47" s="101"/>
      <c r="D47" s="101"/>
      <c r="E47" s="101"/>
      <c r="F47" s="101"/>
      <c r="G47" s="106"/>
      <c r="H47" s="17"/>
      <c r="I47" s="101"/>
      <c r="J47" s="17"/>
      <c r="K47" s="101"/>
      <c r="L47" s="101"/>
      <c r="M47" s="101"/>
      <c r="N47" s="101"/>
      <c r="O47" s="9"/>
    </row>
    <row r="48" spans="1:16" ht="13.5" thickBot="1" x14ac:dyDescent="0.25">
      <c r="A48" s="10"/>
      <c r="B48" s="35"/>
      <c r="C48" s="35"/>
      <c r="D48" s="35"/>
      <c r="E48" s="35"/>
      <c r="F48" s="35"/>
      <c r="G48" s="35"/>
      <c r="H48" s="35"/>
      <c r="I48" s="35"/>
      <c r="J48" s="35"/>
      <c r="K48" s="35"/>
      <c r="L48" s="35"/>
      <c r="M48" s="35"/>
      <c r="N48" s="35"/>
      <c r="O48" s="11"/>
    </row>
  </sheetData>
  <mergeCells count="8">
    <mergeCell ref="B37:N38"/>
    <mergeCell ref="F18:H18"/>
    <mergeCell ref="J18:L18"/>
    <mergeCell ref="B25:N26"/>
    <mergeCell ref="B2:N2"/>
    <mergeCell ref="D4:J4"/>
    <mergeCell ref="D11:H11"/>
    <mergeCell ref="J11:L11"/>
  </mergeCells>
  <phoneticPr fontId="6" type="noConversion"/>
  <printOptions horizontalCentered="1"/>
  <pageMargins left="0.75" right="0.75" top="1" bottom="1" header="0.5" footer="0.5"/>
  <pageSetup scale="8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9"/>
  <sheetViews>
    <sheetView workbookViewId="0"/>
  </sheetViews>
  <sheetFormatPr defaultColWidth="9.33203125" defaultRowHeight="12.75" x14ac:dyDescent="0.2"/>
  <cols>
    <col min="1" max="1" width="2.83203125" style="73" customWidth="1"/>
    <col min="2" max="2" width="30.83203125" style="73" customWidth="1"/>
    <col min="3" max="3" width="2.83203125" style="73" customWidth="1"/>
    <col min="4" max="4" width="16.83203125" style="73" customWidth="1"/>
    <col min="5" max="5" width="2.83203125" style="73" customWidth="1"/>
    <col min="6" max="6" width="16.83203125" style="73" customWidth="1"/>
    <col min="7" max="7" width="2.83203125" style="73" customWidth="1"/>
    <col min="8" max="8" width="18.83203125" style="73" customWidth="1"/>
    <col min="9" max="9" width="2.83203125" style="73" customWidth="1"/>
    <col min="10" max="15" width="9.33203125" style="73"/>
    <col min="16" max="16" width="9.33203125" style="172"/>
    <col min="17" max="16384" width="9.33203125" style="73"/>
  </cols>
  <sheetData>
    <row r="1" spans="1:16" x14ac:dyDescent="0.2">
      <c r="A1" s="75"/>
      <c r="B1" s="76"/>
      <c r="C1" s="76"/>
      <c r="D1" s="76"/>
      <c r="E1" s="76"/>
      <c r="F1" s="76"/>
      <c r="G1" s="76"/>
      <c r="H1" s="76"/>
      <c r="I1" s="77"/>
    </row>
    <row r="2" spans="1:16" ht="18.75" x14ac:dyDescent="0.2">
      <c r="A2" s="78"/>
      <c r="B2" s="184" t="s">
        <v>224</v>
      </c>
      <c r="C2" s="184"/>
      <c r="D2" s="184"/>
      <c r="E2" s="184"/>
      <c r="F2" s="184"/>
      <c r="G2" s="184"/>
      <c r="H2" s="184"/>
      <c r="I2" s="79"/>
      <c r="O2" s="167"/>
      <c r="P2" s="169"/>
    </row>
    <row r="3" spans="1:16" x14ac:dyDescent="0.2">
      <c r="A3" s="80"/>
      <c r="B3" s="81"/>
      <c r="C3" s="82"/>
      <c r="D3" s="82"/>
      <c r="E3" s="82"/>
      <c r="F3" s="82"/>
      <c r="G3" s="82"/>
      <c r="H3" s="82"/>
      <c r="I3" s="83"/>
      <c r="O3" s="170"/>
      <c r="P3" s="173"/>
    </row>
    <row r="4" spans="1:16" x14ac:dyDescent="0.2">
      <c r="A4" s="80"/>
      <c r="B4" s="210" t="s">
        <v>119</v>
      </c>
      <c r="C4" s="211"/>
      <c r="D4" s="211"/>
      <c r="E4" s="211"/>
      <c r="F4" s="211"/>
      <c r="G4" s="211"/>
      <c r="H4" s="211"/>
      <c r="I4" s="83"/>
      <c r="O4" s="171"/>
      <c r="P4" s="174"/>
    </row>
    <row r="5" spans="1:16" x14ac:dyDescent="0.2">
      <c r="A5" s="80"/>
      <c r="B5" s="211"/>
      <c r="C5" s="211"/>
      <c r="D5" s="211"/>
      <c r="E5" s="211"/>
      <c r="F5" s="211"/>
      <c r="G5" s="211"/>
      <c r="H5" s="211"/>
      <c r="I5" s="83"/>
      <c r="O5" s="171"/>
      <c r="P5" s="174"/>
    </row>
    <row r="6" spans="1:16" x14ac:dyDescent="0.2">
      <c r="A6" s="80"/>
      <c r="B6" s="211"/>
      <c r="C6" s="211"/>
      <c r="D6" s="211"/>
      <c r="E6" s="211"/>
      <c r="F6" s="211"/>
      <c r="G6" s="211"/>
      <c r="H6" s="211"/>
      <c r="I6" s="83"/>
      <c r="O6" s="171"/>
      <c r="P6" s="174"/>
    </row>
    <row r="7" spans="1:16" x14ac:dyDescent="0.2">
      <c r="A7" s="80"/>
      <c r="B7" s="211"/>
      <c r="C7" s="211"/>
      <c r="D7" s="211"/>
      <c r="E7" s="211"/>
      <c r="F7" s="211"/>
      <c r="G7" s="211"/>
      <c r="H7" s="211"/>
      <c r="I7" s="83"/>
      <c r="O7" s="171"/>
      <c r="P7" s="174"/>
    </row>
    <row r="8" spans="1:16" x14ac:dyDescent="0.2">
      <c r="A8" s="80"/>
      <c r="B8" s="211"/>
      <c r="C8" s="211"/>
      <c r="D8" s="211"/>
      <c r="E8" s="211"/>
      <c r="F8" s="211"/>
      <c r="G8" s="211"/>
      <c r="H8" s="211"/>
      <c r="I8" s="83"/>
      <c r="O8" s="171"/>
      <c r="P8" s="174"/>
    </row>
    <row r="9" spans="1:16" x14ac:dyDescent="0.2">
      <c r="A9" s="80"/>
      <c r="B9" s="125"/>
      <c r="C9" s="125"/>
      <c r="D9" s="125"/>
      <c r="E9" s="125"/>
      <c r="F9" s="125"/>
      <c r="G9" s="125"/>
      <c r="H9" s="125"/>
      <c r="I9" s="83"/>
      <c r="O9" s="171"/>
      <c r="P9" s="174"/>
    </row>
    <row r="10" spans="1:16" x14ac:dyDescent="0.2">
      <c r="A10" s="80"/>
      <c r="B10" s="131"/>
      <c r="C10" s="131"/>
      <c r="D10" s="131"/>
      <c r="E10" s="131"/>
      <c r="F10" s="131"/>
      <c r="G10" s="131"/>
      <c r="H10" s="132" t="s">
        <v>76</v>
      </c>
      <c r="I10" s="83"/>
      <c r="O10" s="171"/>
      <c r="P10" s="174"/>
    </row>
    <row r="11" spans="1:16" x14ac:dyDescent="0.2">
      <c r="A11" s="80"/>
      <c r="B11" s="82"/>
      <c r="C11" s="82"/>
      <c r="D11" s="59" t="s">
        <v>70</v>
      </c>
      <c r="E11" s="82"/>
      <c r="F11" s="59" t="s">
        <v>72</v>
      </c>
      <c r="G11" s="82"/>
      <c r="H11" s="59" t="s">
        <v>77</v>
      </c>
      <c r="I11" s="83"/>
      <c r="O11" s="171"/>
      <c r="P11" s="174"/>
    </row>
    <row r="12" spans="1:16" x14ac:dyDescent="0.2">
      <c r="A12" s="80"/>
      <c r="B12" s="127" t="s">
        <v>69</v>
      </c>
      <c r="C12" s="82"/>
      <c r="D12" s="44" t="s">
        <v>75</v>
      </c>
      <c r="E12" s="59"/>
      <c r="F12" s="44" t="s">
        <v>75</v>
      </c>
      <c r="G12" s="59"/>
      <c r="H12" s="44" t="s">
        <v>73</v>
      </c>
      <c r="I12" s="83"/>
      <c r="O12" s="171"/>
      <c r="P12" s="174"/>
    </row>
    <row r="13" spans="1:16" x14ac:dyDescent="0.2">
      <c r="A13" s="80"/>
      <c r="B13" s="82" t="s">
        <v>120</v>
      </c>
      <c r="C13" s="82"/>
      <c r="D13" s="91">
        <v>131</v>
      </c>
      <c r="E13" s="91"/>
      <c r="F13" s="91">
        <v>109</v>
      </c>
      <c r="G13" s="84"/>
      <c r="H13" s="118">
        <f>(D13-F13)/(F13)</f>
        <v>0.20183486238532111</v>
      </c>
      <c r="I13" s="83"/>
      <c r="O13" s="171"/>
      <c r="P13" s="174"/>
    </row>
    <row r="14" spans="1:16" x14ac:dyDescent="0.2">
      <c r="A14" s="80"/>
      <c r="B14" s="82" t="s">
        <v>121</v>
      </c>
      <c r="C14" s="82"/>
      <c r="D14" s="91">
        <v>108</v>
      </c>
      <c r="E14" s="91"/>
      <c r="F14" s="91">
        <v>166</v>
      </c>
      <c r="G14" s="84"/>
      <c r="H14" s="118">
        <f>(D14-F14)/(F14)</f>
        <v>-0.3493975903614458</v>
      </c>
      <c r="I14" s="83"/>
      <c r="O14" s="171"/>
      <c r="P14" s="174"/>
    </row>
    <row r="15" spans="1:16" x14ac:dyDescent="0.2">
      <c r="A15" s="80"/>
      <c r="B15" s="82" t="s">
        <v>122</v>
      </c>
      <c r="C15" s="82"/>
      <c r="D15" s="91">
        <v>169</v>
      </c>
      <c r="E15" s="91"/>
      <c r="F15" s="91">
        <v>110</v>
      </c>
      <c r="G15" s="84"/>
      <c r="H15" s="118">
        <f>(D15-F15)/(F15)</f>
        <v>0.53636363636363638</v>
      </c>
      <c r="I15" s="83"/>
      <c r="O15" s="171"/>
      <c r="P15" s="174"/>
    </row>
    <row r="16" spans="1:16" x14ac:dyDescent="0.2">
      <c r="A16" s="80"/>
      <c r="B16" s="82"/>
      <c r="C16" s="82"/>
      <c r="D16" s="84"/>
      <c r="E16" s="84"/>
      <c r="F16" s="84"/>
      <c r="G16" s="84"/>
      <c r="H16" s="90"/>
      <c r="I16" s="83"/>
      <c r="O16" s="171"/>
      <c r="P16" s="174"/>
    </row>
    <row r="17" spans="1:16" x14ac:dyDescent="0.2">
      <c r="A17" s="80"/>
      <c r="B17" s="187" t="s">
        <v>123</v>
      </c>
      <c r="C17" s="209"/>
      <c r="D17" s="209"/>
      <c r="E17" s="209"/>
      <c r="F17" s="209"/>
      <c r="G17" s="209"/>
      <c r="H17" s="209"/>
      <c r="I17" s="83"/>
      <c r="O17" s="171"/>
      <c r="P17" s="174"/>
    </row>
    <row r="18" spans="1:16" x14ac:dyDescent="0.2">
      <c r="A18" s="80"/>
      <c r="B18" s="82"/>
      <c r="C18" s="82"/>
      <c r="D18" s="47"/>
      <c r="E18" s="47"/>
      <c r="F18" s="47"/>
      <c r="G18" s="47"/>
      <c r="H18" s="47"/>
      <c r="I18" s="83"/>
      <c r="O18" s="171"/>
      <c r="P18" s="174"/>
    </row>
    <row r="19" spans="1:16" s="126" customFormat="1" x14ac:dyDescent="0.2">
      <c r="A19" s="128"/>
      <c r="B19" s="129"/>
      <c r="C19" s="129"/>
      <c r="D19" s="129"/>
      <c r="E19" s="129"/>
      <c r="F19" s="129"/>
      <c r="G19" s="129"/>
      <c r="H19" s="129"/>
      <c r="I19" s="130"/>
      <c r="O19" s="171"/>
      <c r="P19" s="174"/>
    </row>
    <row r="20" spans="1:16" x14ac:dyDescent="0.2">
      <c r="A20" s="128"/>
      <c r="B20" s="129"/>
      <c r="C20" s="129"/>
      <c r="D20" s="129"/>
      <c r="E20" s="129"/>
      <c r="F20" s="129"/>
      <c r="G20" s="129"/>
      <c r="H20" s="129"/>
      <c r="I20" s="130"/>
      <c r="O20" s="171"/>
      <c r="P20" s="174"/>
    </row>
    <row r="21" spans="1:16" x14ac:dyDescent="0.2">
      <c r="A21" s="128"/>
      <c r="B21" s="129"/>
      <c r="C21" s="129"/>
      <c r="D21" s="129"/>
      <c r="E21" s="129"/>
      <c r="F21" s="129"/>
      <c r="G21" s="129"/>
      <c r="H21" s="129"/>
      <c r="I21" s="130"/>
      <c r="O21" s="171"/>
      <c r="P21" s="174"/>
    </row>
    <row r="22" spans="1:16" x14ac:dyDescent="0.2">
      <c r="A22" s="128"/>
      <c r="B22" s="129"/>
      <c r="C22" s="129"/>
      <c r="D22" s="129"/>
      <c r="E22" s="129"/>
      <c r="F22" s="129"/>
      <c r="G22" s="129"/>
      <c r="H22" s="129"/>
      <c r="I22" s="130"/>
      <c r="O22" s="171"/>
      <c r="P22" s="174"/>
    </row>
    <row r="23" spans="1:16" x14ac:dyDescent="0.2">
      <c r="A23" s="128"/>
      <c r="B23" s="129"/>
      <c r="C23" s="129"/>
      <c r="D23" s="129"/>
      <c r="E23" s="129"/>
      <c r="F23" s="129"/>
      <c r="G23" s="129"/>
      <c r="H23" s="129"/>
      <c r="I23" s="130"/>
      <c r="O23" s="171"/>
      <c r="P23" s="174"/>
    </row>
    <row r="24" spans="1:16" x14ac:dyDescent="0.2">
      <c r="A24" s="128"/>
      <c r="B24" s="129"/>
      <c r="C24" s="129"/>
      <c r="D24" s="129"/>
      <c r="E24" s="129"/>
      <c r="F24" s="129"/>
      <c r="G24" s="129"/>
      <c r="H24" s="129"/>
      <c r="I24" s="130"/>
      <c r="O24" s="171"/>
      <c r="P24" s="174"/>
    </row>
    <row r="25" spans="1:16" x14ac:dyDescent="0.2">
      <c r="A25" s="128"/>
      <c r="B25" s="129"/>
      <c r="C25" s="129"/>
      <c r="D25" s="129"/>
      <c r="E25" s="129"/>
      <c r="F25" s="129"/>
      <c r="G25" s="129"/>
      <c r="H25" s="129"/>
      <c r="I25" s="130"/>
      <c r="O25" s="171"/>
      <c r="P25" s="174"/>
    </row>
    <row r="26" spans="1:16" x14ac:dyDescent="0.2">
      <c r="A26" s="128"/>
      <c r="B26" s="129"/>
      <c r="C26" s="129"/>
      <c r="D26" s="129"/>
      <c r="E26" s="129"/>
      <c r="F26" s="129"/>
      <c r="G26" s="129"/>
      <c r="H26" s="129"/>
      <c r="I26" s="130"/>
      <c r="O26" s="171"/>
      <c r="P26" s="174"/>
    </row>
    <row r="27" spans="1:16" x14ac:dyDescent="0.2">
      <c r="A27" s="128"/>
      <c r="B27" s="129"/>
      <c r="C27" s="129"/>
      <c r="D27" s="129"/>
      <c r="E27" s="129"/>
      <c r="F27" s="129"/>
      <c r="G27" s="129"/>
      <c r="H27" s="129"/>
      <c r="I27" s="130"/>
      <c r="O27" s="171"/>
      <c r="P27" s="174"/>
    </row>
    <row r="28" spans="1:16" x14ac:dyDescent="0.2">
      <c r="A28" s="128"/>
      <c r="B28" s="129"/>
      <c r="C28" s="129"/>
      <c r="D28" s="129"/>
      <c r="E28" s="129"/>
      <c r="F28" s="129"/>
      <c r="G28" s="129"/>
      <c r="H28" s="129"/>
      <c r="I28" s="130"/>
      <c r="O28" s="171"/>
      <c r="P28" s="174"/>
    </row>
    <row r="29" spans="1:16" x14ac:dyDescent="0.2">
      <c r="A29" s="128"/>
      <c r="B29" s="129"/>
      <c r="C29" s="129"/>
      <c r="D29" s="129"/>
      <c r="E29" s="129"/>
      <c r="F29" s="129"/>
      <c r="G29" s="129"/>
      <c r="H29" s="129"/>
      <c r="I29" s="130"/>
      <c r="O29" s="171"/>
      <c r="P29" s="174"/>
    </row>
    <row r="30" spans="1:16" x14ac:dyDescent="0.2">
      <c r="A30" s="128"/>
      <c r="B30" s="129"/>
      <c r="C30" s="129"/>
      <c r="D30" s="129"/>
      <c r="E30" s="129"/>
      <c r="F30" s="129"/>
      <c r="G30" s="129"/>
      <c r="H30" s="129"/>
      <c r="I30" s="130"/>
      <c r="O30" s="171"/>
      <c r="P30" s="174"/>
    </row>
    <row r="31" spans="1:16" x14ac:dyDescent="0.2">
      <c r="A31" s="128"/>
      <c r="B31" s="129"/>
      <c r="C31" s="129"/>
      <c r="D31" s="129"/>
      <c r="E31" s="129"/>
      <c r="F31" s="129"/>
      <c r="G31" s="129"/>
      <c r="H31" s="129"/>
      <c r="I31" s="130"/>
      <c r="O31" s="171"/>
      <c r="P31" s="174"/>
    </row>
    <row r="32" spans="1:16" x14ac:dyDescent="0.2">
      <c r="A32" s="128"/>
      <c r="B32" s="129"/>
      <c r="C32" s="129"/>
      <c r="D32" s="129"/>
      <c r="E32" s="129"/>
      <c r="F32" s="129"/>
      <c r="G32" s="129"/>
      <c r="H32" s="129"/>
      <c r="I32" s="130"/>
      <c r="O32" s="171"/>
      <c r="P32" s="174"/>
    </row>
    <row r="33" spans="1:16" x14ac:dyDescent="0.2">
      <c r="A33" s="128"/>
      <c r="B33" s="129"/>
      <c r="C33" s="129"/>
      <c r="D33" s="129"/>
      <c r="E33" s="129"/>
      <c r="F33" s="129"/>
      <c r="G33" s="129"/>
      <c r="H33" s="129"/>
      <c r="I33" s="130"/>
      <c r="O33" s="171"/>
      <c r="P33" s="174"/>
    </row>
    <row r="34" spans="1:16" x14ac:dyDescent="0.2">
      <c r="A34" s="128"/>
      <c r="B34" s="129"/>
      <c r="C34" s="129"/>
      <c r="D34" s="129"/>
      <c r="E34" s="129"/>
      <c r="F34" s="129"/>
      <c r="G34" s="129"/>
      <c r="H34" s="129"/>
      <c r="I34" s="130"/>
      <c r="O34" s="171"/>
      <c r="P34" s="174"/>
    </row>
    <row r="35" spans="1:16" x14ac:dyDescent="0.2">
      <c r="A35" s="128"/>
      <c r="B35" s="129"/>
      <c r="C35" s="129"/>
      <c r="D35" s="129"/>
      <c r="E35" s="129"/>
      <c r="F35" s="129"/>
      <c r="G35" s="129"/>
      <c r="H35" s="129"/>
      <c r="I35" s="130"/>
      <c r="O35" s="171"/>
      <c r="P35" s="174"/>
    </row>
    <row r="36" spans="1:16" x14ac:dyDescent="0.2">
      <c r="A36" s="128"/>
      <c r="B36" s="129"/>
      <c r="C36" s="129"/>
      <c r="D36" s="129"/>
      <c r="E36" s="129"/>
      <c r="F36" s="129"/>
      <c r="G36" s="129"/>
      <c r="H36" s="129"/>
      <c r="I36" s="130"/>
      <c r="O36" s="171"/>
      <c r="P36" s="174"/>
    </row>
    <row r="37" spans="1:16" x14ac:dyDescent="0.2">
      <c r="A37" s="128"/>
      <c r="B37" s="129"/>
      <c r="C37" s="129"/>
      <c r="D37" s="129"/>
      <c r="E37" s="129"/>
      <c r="F37" s="129"/>
      <c r="G37" s="129"/>
      <c r="H37" s="129"/>
      <c r="I37" s="130"/>
      <c r="O37" s="171"/>
      <c r="P37" s="174"/>
    </row>
    <row r="38" spans="1:16" x14ac:dyDescent="0.2">
      <c r="A38" s="128"/>
      <c r="B38" s="129"/>
      <c r="C38" s="129"/>
      <c r="D38" s="129"/>
      <c r="E38" s="129"/>
      <c r="F38" s="129"/>
      <c r="G38" s="129"/>
      <c r="H38" s="129"/>
      <c r="I38" s="130"/>
      <c r="O38" s="171"/>
      <c r="P38" s="174"/>
    </row>
    <row r="39" spans="1:16" x14ac:dyDescent="0.2">
      <c r="A39" s="128"/>
      <c r="B39" s="129"/>
      <c r="C39" s="129"/>
      <c r="D39" s="129"/>
      <c r="E39" s="129"/>
      <c r="F39" s="129"/>
      <c r="G39" s="129"/>
      <c r="H39" s="129"/>
      <c r="I39" s="130"/>
      <c r="O39" s="171"/>
      <c r="P39" s="174"/>
    </row>
    <row r="40" spans="1:16" x14ac:dyDescent="0.2">
      <c r="A40" s="128"/>
      <c r="B40" s="129"/>
      <c r="C40" s="129"/>
      <c r="D40" s="129"/>
      <c r="E40" s="129"/>
      <c r="F40" s="129"/>
      <c r="G40" s="129"/>
      <c r="H40" s="129"/>
      <c r="I40" s="130"/>
      <c r="O40" s="171"/>
      <c r="P40" s="174"/>
    </row>
    <row r="41" spans="1:16" x14ac:dyDescent="0.2">
      <c r="A41" s="128"/>
      <c r="B41" s="129"/>
      <c r="C41" s="129"/>
      <c r="D41" s="129"/>
      <c r="E41" s="129"/>
      <c r="F41" s="129"/>
      <c r="G41" s="129"/>
      <c r="H41" s="129"/>
      <c r="I41" s="130"/>
      <c r="O41" s="171"/>
      <c r="P41" s="174"/>
    </row>
    <row r="42" spans="1:16" x14ac:dyDescent="0.2">
      <c r="A42" s="128"/>
      <c r="B42" s="129"/>
      <c r="C42" s="129"/>
      <c r="D42" s="129"/>
      <c r="E42" s="129"/>
      <c r="F42" s="129"/>
      <c r="G42" s="129"/>
      <c r="H42" s="129"/>
      <c r="I42" s="130"/>
      <c r="O42" s="171"/>
      <c r="P42" s="174"/>
    </row>
    <row r="43" spans="1:16" x14ac:dyDescent="0.2">
      <c r="A43" s="128"/>
      <c r="B43" s="129"/>
      <c r="C43" s="129"/>
      <c r="D43" s="129"/>
      <c r="E43" s="129"/>
      <c r="F43" s="129"/>
      <c r="G43" s="129"/>
      <c r="H43" s="129"/>
      <c r="I43" s="130"/>
      <c r="O43" s="171"/>
      <c r="P43" s="174"/>
    </row>
    <row r="44" spans="1:16" ht="13.5" thickBot="1" x14ac:dyDescent="0.25">
      <c r="A44" s="133"/>
      <c r="B44" s="134"/>
      <c r="C44" s="134"/>
      <c r="D44" s="134"/>
      <c r="E44" s="134"/>
      <c r="F44" s="134"/>
      <c r="G44" s="134"/>
      <c r="H44" s="134"/>
      <c r="I44" s="135"/>
      <c r="O44" s="171"/>
      <c r="P44" s="174"/>
    </row>
    <row r="45" spans="1:16" x14ac:dyDescent="0.2">
      <c r="O45" s="171"/>
      <c r="P45" s="174"/>
    </row>
    <row r="46" spans="1:16" x14ac:dyDescent="0.2">
      <c r="O46" s="171"/>
      <c r="P46" s="174"/>
    </row>
    <row r="47" spans="1:16" x14ac:dyDescent="0.2">
      <c r="O47" s="171"/>
      <c r="P47" s="174"/>
    </row>
    <row r="48" spans="1:16" x14ac:dyDescent="0.2">
      <c r="O48" s="171"/>
      <c r="P48" s="174"/>
    </row>
    <row r="49" spans="15:16" x14ac:dyDescent="0.2">
      <c r="O49" s="171"/>
      <c r="P49" s="174"/>
    </row>
    <row r="50" spans="15:16" x14ac:dyDescent="0.2">
      <c r="O50" s="171"/>
      <c r="P50" s="174"/>
    </row>
    <row r="51" spans="15:16" x14ac:dyDescent="0.2">
      <c r="O51" s="171"/>
      <c r="P51" s="174"/>
    </row>
    <row r="52" spans="15:16" x14ac:dyDescent="0.2">
      <c r="O52" s="171"/>
      <c r="P52" s="174"/>
    </row>
    <row r="53" spans="15:16" x14ac:dyDescent="0.2">
      <c r="O53" s="171"/>
      <c r="P53" s="174"/>
    </row>
    <row r="54" spans="15:16" x14ac:dyDescent="0.2">
      <c r="O54" s="171"/>
      <c r="P54" s="174"/>
    </row>
    <row r="55" spans="15:16" x14ac:dyDescent="0.2">
      <c r="O55" s="171"/>
      <c r="P55" s="174"/>
    </row>
    <row r="56" spans="15:16" x14ac:dyDescent="0.2">
      <c r="O56" s="171"/>
      <c r="P56" s="174"/>
    </row>
    <row r="57" spans="15:16" x14ac:dyDescent="0.2">
      <c r="O57" s="171"/>
      <c r="P57" s="174"/>
    </row>
    <row r="58" spans="15:16" x14ac:dyDescent="0.2">
      <c r="O58" s="171"/>
      <c r="P58" s="174"/>
    </row>
    <row r="59" spans="15:16" x14ac:dyDescent="0.2">
      <c r="O59" s="171"/>
      <c r="P59" s="174"/>
    </row>
    <row r="60" spans="15:16" x14ac:dyDescent="0.2">
      <c r="O60" s="171"/>
      <c r="P60" s="174"/>
    </row>
    <row r="61" spans="15:16" x14ac:dyDescent="0.2">
      <c r="O61" s="171"/>
      <c r="P61" s="174"/>
    </row>
    <row r="62" spans="15:16" x14ac:dyDescent="0.2">
      <c r="O62" s="171"/>
      <c r="P62" s="174"/>
    </row>
    <row r="63" spans="15:16" x14ac:dyDescent="0.2">
      <c r="O63" s="171"/>
      <c r="P63" s="174"/>
    </row>
    <row r="64" spans="15:16" x14ac:dyDescent="0.2">
      <c r="O64" s="171"/>
      <c r="P64" s="174"/>
    </row>
    <row r="65" spans="15:16" x14ac:dyDescent="0.2">
      <c r="O65" s="171"/>
      <c r="P65" s="174"/>
    </row>
    <row r="66" spans="15:16" x14ac:dyDescent="0.2">
      <c r="O66" s="171"/>
      <c r="P66" s="174"/>
    </row>
    <row r="67" spans="15:16" x14ac:dyDescent="0.2">
      <c r="O67" s="171"/>
      <c r="P67" s="174"/>
    </row>
    <row r="68" spans="15:16" x14ac:dyDescent="0.2">
      <c r="O68" s="171"/>
      <c r="P68" s="174"/>
    </row>
    <row r="69" spans="15:16" x14ac:dyDescent="0.2">
      <c r="O69" s="171"/>
      <c r="P69" s="174"/>
    </row>
    <row r="70" spans="15:16" x14ac:dyDescent="0.2">
      <c r="O70" s="171"/>
      <c r="P70" s="174"/>
    </row>
    <row r="71" spans="15:16" x14ac:dyDescent="0.2">
      <c r="O71" s="171"/>
      <c r="P71" s="174"/>
    </row>
    <row r="72" spans="15:16" x14ac:dyDescent="0.2">
      <c r="O72" s="171"/>
      <c r="P72" s="174"/>
    </row>
    <row r="73" spans="15:16" x14ac:dyDescent="0.2">
      <c r="O73" s="171"/>
      <c r="P73" s="174"/>
    </row>
    <row r="74" spans="15:16" x14ac:dyDescent="0.2">
      <c r="O74" s="171"/>
      <c r="P74" s="174"/>
    </row>
    <row r="75" spans="15:16" x14ac:dyDescent="0.2">
      <c r="O75" s="171"/>
      <c r="P75" s="174"/>
    </row>
    <row r="76" spans="15:16" x14ac:dyDescent="0.2">
      <c r="O76" s="171"/>
      <c r="P76" s="174"/>
    </row>
    <row r="77" spans="15:16" x14ac:dyDescent="0.2">
      <c r="O77" s="171"/>
      <c r="P77" s="174"/>
    </row>
    <row r="78" spans="15:16" x14ac:dyDescent="0.2">
      <c r="O78" s="171"/>
      <c r="P78" s="174"/>
    </row>
    <row r="79" spans="15:16" x14ac:dyDescent="0.2">
      <c r="O79" s="171"/>
      <c r="P79" s="174"/>
    </row>
    <row r="80" spans="15:16" x14ac:dyDescent="0.2">
      <c r="O80" s="171"/>
      <c r="P80" s="174"/>
    </row>
    <row r="81" spans="15:16" x14ac:dyDescent="0.2">
      <c r="O81" s="171"/>
      <c r="P81" s="174"/>
    </row>
    <row r="82" spans="15:16" x14ac:dyDescent="0.2">
      <c r="O82" s="171"/>
      <c r="P82" s="174"/>
    </row>
    <row r="83" spans="15:16" x14ac:dyDescent="0.2">
      <c r="O83" s="171"/>
      <c r="P83" s="174"/>
    </row>
    <row r="84" spans="15:16" x14ac:dyDescent="0.2">
      <c r="O84" s="171"/>
      <c r="P84" s="174"/>
    </row>
    <row r="85" spans="15:16" x14ac:dyDescent="0.2">
      <c r="O85" s="171"/>
      <c r="P85" s="174"/>
    </row>
    <row r="86" spans="15:16" x14ac:dyDescent="0.2">
      <c r="O86" s="171"/>
      <c r="P86" s="174"/>
    </row>
    <row r="87" spans="15:16" x14ac:dyDescent="0.2">
      <c r="O87" s="171"/>
      <c r="P87" s="174"/>
    </row>
    <row r="88" spans="15:16" x14ac:dyDescent="0.2">
      <c r="O88" s="171"/>
      <c r="P88" s="174"/>
    </row>
    <row r="89" spans="15:16" x14ac:dyDescent="0.2">
      <c r="O89" s="171"/>
      <c r="P89" s="174"/>
    </row>
    <row r="90" spans="15:16" x14ac:dyDescent="0.2">
      <c r="O90" s="171"/>
      <c r="P90" s="174"/>
    </row>
    <row r="91" spans="15:16" x14ac:dyDescent="0.2">
      <c r="O91" s="171"/>
      <c r="P91" s="174"/>
    </row>
    <row r="92" spans="15:16" x14ac:dyDescent="0.2">
      <c r="O92" s="171"/>
      <c r="P92" s="174"/>
    </row>
    <row r="93" spans="15:16" x14ac:dyDescent="0.2">
      <c r="O93" s="171"/>
      <c r="P93" s="174"/>
    </row>
    <row r="94" spans="15:16" x14ac:dyDescent="0.2">
      <c r="O94" s="171"/>
      <c r="P94" s="174"/>
    </row>
    <row r="95" spans="15:16" x14ac:dyDescent="0.2">
      <c r="O95" s="171"/>
      <c r="P95" s="174"/>
    </row>
    <row r="96" spans="15:16" x14ac:dyDescent="0.2">
      <c r="O96" s="171"/>
      <c r="P96" s="174"/>
    </row>
    <row r="97" spans="15:16" x14ac:dyDescent="0.2">
      <c r="O97" s="171"/>
      <c r="P97" s="174"/>
    </row>
    <row r="98" spans="15:16" x14ac:dyDescent="0.2">
      <c r="O98" s="171"/>
      <c r="P98" s="174"/>
    </row>
    <row r="99" spans="15:16" x14ac:dyDescent="0.2">
      <c r="O99" s="171"/>
      <c r="P99" s="174"/>
    </row>
    <row r="100" spans="15:16" x14ac:dyDescent="0.2">
      <c r="O100" s="171"/>
      <c r="P100" s="174"/>
    </row>
    <row r="101" spans="15:16" x14ac:dyDescent="0.2">
      <c r="O101" s="171"/>
      <c r="P101" s="174"/>
    </row>
    <row r="102" spans="15:16" x14ac:dyDescent="0.2">
      <c r="O102" s="171"/>
      <c r="P102" s="174"/>
    </row>
    <row r="103" spans="15:16" x14ac:dyDescent="0.2">
      <c r="O103" s="171"/>
      <c r="P103" s="174"/>
    </row>
    <row r="104" spans="15:16" x14ac:dyDescent="0.2">
      <c r="O104" s="171"/>
      <c r="P104" s="174"/>
    </row>
    <row r="105" spans="15:16" x14ac:dyDescent="0.2">
      <c r="O105" s="171"/>
      <c r="P105" s="174"/>
    </row>
    <row r="106" spans="15:16" x14ac:dyDescent="0.2">
      <c r="O106" s="171"/>
      <c r="P106" s="174"/>
    </row>
    <row r="107" spans="15:16" x14ac:dyDescent="0.2">
      <c r="O107" s="171"/>
      <c r="P107" s="174"/>
    </row>
    <row r="108" spans="15:16" x14ac:dyDescent="0.2">
      <c r="O108" s="171"/>
      <c r="P108" s="174"/>
    </row>
    <row r="109" spans="15:16" x14ac:dyDescent="0.2">
      <c r="O109" s="171"/>
      <c r="P109" s="174"/>
    </row>
    <row r="110" spans="15:16" x14ac:dyDescent="0.2">
      <c r="O110" s="171"/>
      <c r="P110" s="174"/>
    </row>
    <row r="111" spans="15:16" x14ac:dyDescent="0.2">
      <c r="O111" s="171"/>
      <c r="P111" s="174"/>
    </row>
    <row r="112" spans="15:16" x14ac:dyDescent="0.2">
      <c r="O112" s="171"/>
      <c r="P112" s="174"/>
    </row>
    <row r="113" spans="15:16" x14ac:dyDescent="0.2">
      <c r="O113" s="171"/>
      <c r="P113" s="174"/>
    </row>
    <row r="114" spans="15:16" x14ac:dyDescent="0.2">
      <c r="O114" s="171"/>
      <c r="P114" s="174"/>
    </row>
    <row r="115" spans="15:16" x14ac:dyDescent="0.2">
      <c r="O115" s="171"/>
      <c r="P115" s="174"/>
    </row>
    <row r="116" spans="15:16" x14ac:dyDescent="0.2">
      <c r="O116" s="171"/>
      <c r="P116" s="174"/>
    </row>
    <row r="117" spans="15:16" x14ac:dyDescent="0.2">
      <c r="O117" s="171"/>
      <c r="P117" s="174"/>
    </row>
    <row r="118" spans="15:16" x14ac:dyDescent="0.2">
      <c r="O118" s="171"/>
      <c r="P118" s="174"/>
    </row>
    <row r="119" spans="15:16" x14ac:dyDescent="0.2">
      <c r="O119" s="171"/>
      <c r="P119" s="174"/>
    </row>
    <row r="120" spans="15:16" x14ac:dyDescent="0.2">
      <c r="O120" s="171"/>
      <c r="P120" s="174"/>
    </row>
    <row r="121" spans="15:16" x14ac:dyDescent="0.2">
      <c r="O121" s="171"/>
      <c r="P121" s="174"/>
    </row>
    <row r="122" spans="15:16" x14ac:dyDescent="0.2">
      <c r="O122" s="171"/>
      <c r="P122" s="174"/>
    </row>
    <row r="123" spans="15:16" x14ac:dyDescent="0.2">
      <c r="O123" s="171"/>
      <c r="P123" s="174"/>
    </row>
    <row r="124" spans="15:16" x14ac:dyDescent="0.2">
      <c r="O124" s="171"/>
      <c r="P124" s="174"/>
    </row>
    <row r="125" spans="15:16" x14ac:dyDescent="0.2">
      <c r="O125" s="171"/>
      <c r="P125" s="174"/>
    </row>
    <row r="126" spans="15:16" x14ac:dyDescent="0.2">
      <c r="O126" s="171"/>
      <c r="P126" s="174"/>
    </row>
    <row r="127" spans="15:16" x14ac:dyDescent="0.2">
      <c r="O127" s="171"/>
      <c r="P127" s="174"/>
    </row>
    <row r="128" spans="15:16" x14ac:dyDescent="0.2">
      <c r="O128" s="171"/>
      <c r="P128" s="174"/>
    </row>
    <row r="129" spans="15:16" x14ac:dyDescent="0.2">
      <c r="O129" s="171"/>
      <c r="P129" s="174"/>
    </row>
    <row r="130" spans="15:16" x14ac:dyDescent="0.2">
      <c r="O130" s="171"/>
      <c r="P130" s="174"/>
    </row>
    <row r="131" spans="15:16" x14ac:dyDescent="0.2">
      <c r="O131" s="171"/>
      <c r="P131" s="174"/>
    </row>
    <row r="132" spans="15:16" x14ac:dyDescent="0.2">
      <c r="O132" s="171"/>
      <c r="P132" s="174"/>
    </row>
    <row r="133" spans="15:16" x14ac:dyDescent="0.2">
      <c r="O133" s="171"/>
      <c r="P133" s="174"/>
    </row>
    <row r="134" spans="15:16" x14ac:dyDescent="0.2">
      <c r="O134" s="171"/>
      <c r="P134" s="174"/>
    </row>
    <row r="135" spans="15:16" x14ac:dyDescent="0.2">
      <c r="O135" s="171"/>
      <c r="P135" s="174"/>
    </row>
    <row r="136" spans="15:16" x14ac:dyDescent="0.2">
      <c r="O136" s="171"/>
      <c r="P136" s="174"/>
    </row>
    <row r="137" spans="15:16" x14ac:dyDescent="0.2">
      <c r="O137" s="171"/>
      <c r="P137" s="174"/>
    </row>
    <row r="138" spans="15:16" x14ac:dyDescent="0.2">
      <c r="O138" s="171"/>
      <c r="P138" s="174"/>
    </row>
    <row r="139" spans="15:16" x14ac:dyDescent="0.2">
      <c r="O139" s="171"/>
      <c r="P139" s="174"/>
    </row>
    <row r="140" spans="15:16" x14ac:dyDescent="0.2">
      <c r="O140" s="171"/>
      <c r="P140" s="174"/>
    </row>
    <row r="141" spans="15:16" x14ac:dyDescent="0.2">
      <c r="O141" s="171"/>
      <c r="P141" s="174"/>
    </row>
    <row r="142" spans="15:16" x14ac:dyDescent="0.2">
      <c r="O142" s="171"/>
      <c r="P142" s="174"/>
    </row>
    <row r="143" spans="15:16" x14ac:dyDescent="0.2">
      <c r="O143" s="171"/>
      <c r="P143" s="174"/>
    </row>
    <row r="144" spans="15:16" x14ac:dyDescent="0.2">
      <c r="O144" s="171"/>
      <c r="P144" s="174"/>
    </row>
    <row r="145" spans="15:16" x14ac:dyDescent="0.2">
      <c r="O145" s="171"/>
      <c r="P145" s="174"/>
    </row>
    <row r="146" spans="15:16" x14ac:dyDescent="0.2">
      <c r="O146" s="171"/>
      <c r="P146" s="174"/>
    </row>
    <row r="147" spans="15:16" x14ac:dyDescent="0.2">
      <c r="O147" s="171"/>
      <c r="P147" s="174"/>
    </row>
    <row r="148" spans="15:16" x14ac:dyDescent="0.2">
      <c r="O148" s="171"/>
      <c r="P148" s="174"/>
    </row>
    <row r="149" spans="15:16" x14ac:dyDescent="0.2">
      <c r="O149" s="171"/>
      <c r="P149" s="174"/>
    </row>
    <row r="150" spans="15:16" x14ac:dyDescent="0.2">
      <c r="O150" s="171"/>
      <c r="P150" s="174"/>
    </row>
    <row r="151" spans="15:16" x14ac:dyDescent="0.2">
      <c r="O151" s="171"/>
      <c r="P151" s="174"/>
    </row>
    <row r="152" spans="15:16" x14ac:dyDescent="0.2">
      <c r="O152" s="171"/>
      <c r="P152" s="174"/>
    </row>
    <row r="153" spans="15:16" x14ac:dyDescent="0.2">
      <c r="O153" s="171"/>
      <c r="P153" s="174"/>
    </row>
    <row r="154" spans="15:16" x14ac:dyDescent="0.2">
      <c r="O154" s="171"/>
      <c r="P154" s="174"/>
    </row>
    <row r="155" spans="15:16" x14ac:dyDescent="0.2">
      <c r="O155" s="171"/>
      <c r="P155" s="174"/>
    </row>
    <row r="156" spans="15:16" x14ac:dyDescent="0.2">
      <c r="O156" s="171"/>
      <c r="P156" s="174"/>
    </row>
    <row r="157" spans="15:16" x14ac:dyDescent="0.2">
      <c r="O157" s="171"/>
      <c r="P157" s="174"/>
    </row>
    <row r="158" spans="15:16" x14ac:dyDescent="0.2">
      <c r="O158" s="171"/>
      <c r="P158" s="174"/>
    </row>
    <row r="159" spans="15:16" x14ac:dyDescent="0.2">
      <c r="O159" s="171"/>
      <c r="P159" s="174"/>
    </row>
    <row r="160" spans="15:16" x14ac:dyDescent="0.2">
      <c r="O160" s="171"/>
      <c r="P160" s="174"/>
    </row>
    <row r="161" spans="15:16" x14ac:dyDescent="0.2">
      <c r="O161" s="171"/>
      <c r="P161" s="174"/>
    </row>
    <row r="162" spans="15:16" x14ac:dyDescent="0.2">
      <c r="O162" s="171"/>
      <c r="P162" s="174"/>
    </row>
    <row r="163" spans="15:16" x14ac:dyDescent="0.2">
      <c r="O163" s="171"/>
      <c r="P163" s="174"/>
    </row>
    <row r="164" spans="15:16" x14ac:dyDescent="0.2">
      <c r="O164" s="171"/>
      <c r="P164" s="174"/>
    </row>
    <row r="165" spans="15:16" x14ac:dyDescent="0.2">
      <c r="O165" s="171"/>
      <c r="P165" s="174"/>
    </row>
    <row r="166" spans="15:16" x14ac:dyDescent="0.2">
      <c r="O166" s="171"/>
      <c r="P166" s="174"/>
    </row>
    <row r="167" spans="15:16" x14ac:dyDescent="0.2">
      <c r="O167" s="171"/>
      <c r="P167" s="174"/>
    </row>
    <row r="168" spans="15:16" x14ac:dyDescent="0.2">
      <c r="O168" s="171"/>
      <c r="P168" s="174"/>
    </row>
    <row r="169" spans="15:16" x14ac:dyDescent="0.2">
      <c r="O169" s="171"/>
      <c r="P169" s="174"/>
    </row>
    <row r="170" spans="15:16" x14ac:dyDescent="0.2">
      <c r="O170" s="171"/>
      <c r="P170" s="174"/>
    </row>
    <row r="171" spans="15:16" x14ac:dyDescent="0.2">
      <c r="O171" s="171"/>
      <c r="P171" s="174"/>
    </row>
    <row r="172" spans="15:16" x14ac:dyDescent="0.2">
      <c r="O172" s="171"/>
      <c r="P172" s="174"/>
    </row>
    <row r="173" spans="15:16" x14ac:dyDescent="0.2">
      <c r="O173" s="171"/>
      <c r="P173" s="174"/>
    </row>
    <row r="174" spans="15:16" x14ac:dyDescent="0.2">
      <c r="O174" s="171"/>
      <c r="P174" s="174"/>
    </row>
    <row r="175" spans="15:16" x14ac:dyDescent="0.2">
      <c r="O175" s="171"/>
      <c r="P175" s="174"/>
    </row>
    <row r="176" spans="15:16" x14ac:dyDescent="0.2">
      <c r="O176" s="171"/>
      <c r="P176" s="174"/>
    </row>
    <row r="177" spans="15:16" x14ac:dyDescent="0.2">
      <c r="O177" s="171"/>
      <c r="P177" s="174"/>
    </row>
    <row r="178" spans="15:16" x14ac:dyDescent="0.2">
      <c r="O178" s="171"/>
      <c r="P178" s="174"/>
    </row>
    <row r="179" spans="15:16" x14ac:dyDescent="0.2">
      <c r="O179" s="171"/>
      <c r="P179" s="174"/>
    </row>
    <row r="180" spans="15:16" x14ac:dyDescent="0.2">
      <c r="O180" s="171"/>
      <c r="P180" s="174"/>
    </row>
    <row r="181" spans="15:16" x14ac:dyDescent="0.2">
      <c r="O181" s="171"/>
      <c r="P181" s="174"/>
    </row>
    <row r="182" spans="15:16" x14ac:dyDescent="0.2">
      <c r="O182" s="171"/>
      <c r="P182" s="174"/>
    </row>
    <row r="183" spans="15:16" x14ac:dyDescent="0.2">
      <c r="O183" s="171"/>
      <c r="P183" s="174"/>
    </row>
    <row r="184" spans="15:16" x14ac:dyDescent="0.2">
      <c r="O184" s="171"/>
      <c r="P184" s="174"/>
    </row>
    <row r="185" spans="15:16" x14ac:dyDescent="0.2">
      <c r="O185" s="171"/>
      <c r="P185" s="174"/>
    </row>
    <row r="186" spans="15:16" x14ac:dyDescent="0.2">
      <c r="O186" s="171"/>
      <c r="P186" s="174"/>
    </row>
    <row r="187" spans="15:16" x14ac:dyDescent="0.2">
      <c r="O187" s="171"/>
      <c r="P187" s="174"/>
    </row>
    <row r="188" spans="15:16" x14ac:dyDescent="0.2">
      <c r="O188" s="171"/>
      <c r="P188" s="174"/>
    </row>
    <row r="189" spans="15:16" x14ac:dyDescent="0.2">
      <c r="O189" s="171"/>
      <c r="P189" s="174"/>
    </row>
    <row r="190" spans="15:16" x14ac:dyDescent="0.2">
      <c r="O190" s="171"/>
      <c r="P190" s="174"/>
    </row>
    <row r="191" spans="15:16" x14ac:dyDescent="0.2">
      <c r="O191" s="171"/>
      <c r="P191" s="174"/>
    </row>
    <row r="192" spans="15:16" x14ac:dyDescent="0.2">
      <c r="O192" s="171"/>
      <c r="P192" s="174"/>
    </row>
    <row r="193" spans="15:16" x14ac:dyDescent="0.2">
      <c r="O193" s="171"/>
      <c r="P193" s="174"/>
    </row>
    <row r="194" spans="15:16" x14ac:dyDescent="0.2">
      <c r="O194" s="171"/>
      <c r="P194" s="174"/>
    </row>
    <row r="195" spans="15:16" x14ac:dyDescent="0.2">
      <c r="O195" s="171"/>
      <c r="P195" s="174"/>
    </row>
    <row r="196" spans="15:16" x14ac:dyDescent="0.2">
      <c r="O196" s="171"/>
      <c r="P196" s="174"/>
    </row>
    <row r="197" spans="15:16" x14ac:dyDescent="0.2">
      <c r="O197" s="171"/>
      <c r="P197" s="174"/>
    </row>
    <row r="198" spans="15:16" x14ac:dyDescent="0.2">
      <c r="O198" s="167"/>
      <c r="P198" s="169"/>
    </row>
    <row r="199" spans="15:16" x14ac:dyDescent="0.2">
      <c r="O199" s="168" t="s">
        <v>168</v>
      </c>
      <c r="P199" s="169"/>
    </row>
  </sheetData>
  <mergeCells count="3">
    <mergeCell ref="B2:H2"/>
    <mergeCell ref="B17:H17"/>
    <mergeCell ref="B4:H8"/>
  </mergeCells>
  <phoneticPr fontId="6" type="noConversion"/>
  <hyperlinks>
    <hyperlink ref="O199" r:id="rId1" display="http://strategy.sauder.ubc.ca/antweiler/"/>
  </hyperlinks>
  <printOptions horizontalCentered="1"/>
  <pageMargins left="0.25" right="0.25" top="0.5" bottom="1" header="0.5" footer="0.5"/>
  <pageSetup paperSize="285" scale="3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heetViews>
  <sheetFormatPr defaultColWidth="9.33203125" defaultRowHeight="12.75" x14ac:dyDescent="0.2"/>
  <cols>
    <col min="1" max="1" width="2.83203125" style="73" customWidth="1"/>
    <col min="2" max="2" width="34.83203125" style="73" customWidth="1"/>
    <col min="3" max="3" width="2.83203125" style="73" customWidth="1"/>
    <col min="4" max="4" width="20.83203125" style="73" customWidth="1"/>
    <col min="5" max="5" width="2.83203125" style="73" customWidth="1"/>
    <col min="6" max="6" width="20.83203125" style="73" customWidth="1"/>
    <col min="7" max="7" width="2.83203125" style="73" customWidth="1"/>
    <col min="8" max="8" width="20.83203125" style="73" customWidth="1"/>
    <col min="9" max="9" width="2.83203125" style="73" customWidth="1"/>
    <col min="10" max="16384" width="9.33203125" style="73"/>
  </cols>
  <sheetData>
    <row r="1" spans="1:9" x14ac:dyDescent="0.2">
      <c r="A1" s="75"/>
      <c r="B1" s="76"/>
      <c r="C1" s="76"/>
      <c r="D1" s="76"/>
      <c r="E1" s="76"/>
      <c r="F1" s="76"/>
      <c r="G1" s="76"/>
      <c r="H1" s="76"/>
      <c r="I1" s="77"/>
    </row>
    <row r="2" spans="1:9" ht="18.75" x14ac:dyDescent="0.2">
      <c r="A2" s="78"/>
      <c r="B2" s="184" t="s">
        <v>215</v>
      </c>
      <c r="C2" s="184"/>
      <c r="D2" s="184"/>
      <c r="E2" s="184"/>
      <c r="F2" s="184"/>
      <c r="G2" s="184"/>
      <c r="H2" s="184"/>
      <c r="I2" s="79"/>
    </row>
    <row r="3" spans="1:9" x14ac:dyDescent="0.2">
      <c r="A3" s="80"/>
      <c r="B3" s="81"/>
      <c r="C3" s="82"/>
      <c r="D3" s="82"/>
      <c r="E3" s="82"/>
      <c r="F3" s="82"/>
      <c r="G3" s="82"/>
      <c r="H3" s="82"/>
      <c r="I3" s="83"/>
    </row>
    <row r="4" spans="1:9" x14ac:dyDescent="0.2">
      <c r="A4" s="80"/>
      <c r="B4" s="189" t="s">
        <v>114</v>
      </c>
      <c r="C4" s="190"/>
      <c r="D4" s="190"/>
      <c r="E4" s="190"/>
      <c r="F4" s="190"/>
      <c r="G4" s="190"/>
      <c r="H4" s="190"/>
      <c r="I4" s="83"/>
    </row>
    <row r="5" spans="1:9" x14ac:dyDescent="0.2">
      <c r="A5" s="80"/>
      <c r="B5" s="190"/>
      <c r="C5" s="190"/>
      <c r="D5" s="190"/>
      <c r="E5" s="190"/>
      <c r="F5" s="190"/>
      <c r="G5" s="190"/>
      <c r="H5" s="190"/>
      <c r="I5" s="83"/>
    </row>
    <row r="6" spans="1:9" x14ac:dyDescent="0.2">
      <c r="A6" s="80"/>
      <c r="B6" s="190"/>
      <c r="C6" s="190"/>
      <c r="D6" s="190"/>
      <c r="E6" s="190"/>
      <c r="F6" s="190"/>
      <c r="G6" s="190"/>
      <c r="H6" s="190"/>
      <c r="I6" s="83"/>
    </row>
    <row r="7" spans="1:9" x14ac:dyDescent="0.2">
      <c r="A7" s="80"/>
      <c r="B7" s="190"/>
      <c r="C7" s="190"/>
      <c r="D7" s="190"/>
      <c r="E7" s="190"/>
      <c r="F7" s="190"/>
      <c r="G7" s="190"/>
      <c r="H7" s="190"/>
      <c r="I7" s="83"/>
    </row>
    <row r="8" spans="1:9" x14ac:dyDescent="0.2">
      <c r="A8" s="128"/>
      <c r="B8" s="124"/>
      <c r="C8" s="124"/>
      <c r="D8" s="124"/>
      <c r="E8" s="124"/>
      <c r="F8" s="124"/>
      <c r="G8" s="124"/>
      <c r="H8" s="124"/>
      <c r="I8" s="83"/>
    </row>
    <row r="9" spans="1:9" x14ac:dyDescent="0.2">
      <c r="A9" s="80"/>
      <c r="B9" s="147"/>
      <c r="C9" s="147"/>
      <c r="D9" s="147"/>
      <c r="E9" s="147"/>
      <c r="F9" s="147"/>
      <c r="G9" s="147"/>
      <c r="H9" s="147"/>
      <c r="I9" s="83"/>
    </row>
    <row r="10" spans="1:9" x14ac:dyDescent="0.2">
      <c r="A10" s="80"/>
      <c r="B10" s="147"/>
      <c r="C10" s="147"/>
      <c r="D10" s="147"/>
      <c r="E10" s="147"/>
      <c r="F10" s="147"/>
      <c r="G10" s="147"/>
      <c r="H10" s="147"/>
      <c r="I10" s="83"/>
    </row>
    <row r="11" spans="1:9" x14ac:dyDescent="0.2">
      <c r="A11" s="80"/>
      <c r="B11" s="147"/>
      <c r="C11" s="147"/>
      <c r="D11" s="147"/>
      <c r="E11" s="147"/>
      <c r="F11" s="147"/>
      <c r="G11" s="147"/>
      <c r="H11" s="147"/>
      <c r="I11" s="83"/>
    </row>
    <row r="12" spans="1:9" x14ac:dyDescent="0.2">
      <c r="A12" s="80"/>
      <c r="B12" s="147"/>
      <c r="C12" s="147"/>
      <c r="D12" s="147"/>
      <c r="E12" s="147"/>
      <c r="F12" s="147"/>
      <c r="G12" s="147"/>
      <c r="H12" s="147"/>
      <c r="I12" s="83"/>
    </row>
    <row r="13" spans="1:9" x14ac:dyDescent="0.2">
      <c r="A13" s="80"/>
      <c r="B13" s="147"/>
      <c r="C13" s="147"/>
      <c r="D13" s="147"/>
      <c r="E13" s="147"/>
      <c r="F13" s="147"/>
      <c r="G13" s="147"/>
      <c r="H13" s="147"/>
      <c r="I13" s="83"/>
    </row>
    <row r="14" spans="1:9" x14ac:dyDescent="0.2">
      <c r="A14" s="80"/>
      <c r="B14" s="147"/>
      <c r="C14" s="147"/>
      <c r="D14" s="147"/>
      <c r="E14" s="147"/>
      <c r="F14" s="147"/>
      <c r="G14" s="147"/>
      <c r="H14" s="147"/>
      <c r="I14" s="83"/>
    </row>
    <row r="15" spans="1:9" x14ac:dyDescent="0.2">
      <c r="A15" s="80"/>
      <c r="B15" s="147"/>
      <c r="C15" s="147"/>
      <c r="D15" s="147"/>
      <c r="E15" s="147"/>
      <c r="F15" s="147"/>
      <c r="G15" s="147"/>
      <c r="H15" s="147"/>
      <c r="I15" s="83"/>
    </row>
    <row r="16" spans="1:9" x14ac:dyDescent="0.2">
      <c r="A16" s="80"/>
      <c r="B16" s="147"/>
      <c r="C16" s="147"/>
      <c r="D16" s="147"/>
      <c r="E16" s="147"/>
      <c r="F16" s="147"/>
      <c r="G16" s="147"/>
      <c r="H16" s="147"/>
      <c r="I16" s="83"/>
    </row>
    <row r="17" spans="1:9" x14ac:dyDescent="0.2">
      <c r="A17" s="80"/>
      <c r="B17" s="147"/>
      <c r="C17" s="147"/>
      <c r="D17" s="147"/>
      <c r="E17" s="147"/>
      <c r="F17" s="147"/>
      <c r="G17" s="147"/>
      <c r="H17" s="147"/>
      <c r="I17" s="83"/>
    </row>
    <row r="18" spans="1:9" x14ac:dyDescent="0.2">
      <c r="A18" s="80"/>
      <c r="B18" s="147"/>
      <c r="C18" s="147"/>
      <c r="D18" s="147"/>
      <c r="E18" s="147"/>
      <c r="F18" s="147"/>
      <c r="G18" s="147"/>
      <c r="H18" s="147"/>
      <c r="I18" s="83"/>
    </row>
    <row r="19" spans="1:9" x14ac:dyDescent="0.2">
      <c r="A19" s="80"/>
      <c r="B19" s="147"/>
      <c r="C19" s="147"/>
      <c r="D19" s="147"/>
      <c r="E19" s="147"/>
      <c r="F19" s="147"/>
      <c r="G19" s="147"/>
      <c r="H19" s="147"/>
      <c r="I19" s="83"/>
    </row>
    <row r="20" spans="1:9" x14ac:dyDescent="0.2">
      <c r="A20" s="80"/>
      <c r="B20" s="147"/>
      <c r="C20" s="147"/>
      <c r="D20" s="147"/>
      <c r="E20" s="147"/>
      <c r="F20" s="147"/>
      <c r="G20" s="147"/>
      <c r="H20" s="147"/>
      <c r="I20" s="83"/>
    </row>
    <row r="21" spans="1:9" x14ac:dyDescent="0.2">
      <c r="A21" s="80"/>
      <c r="B21" s="147"/>
      <c r="C21" s="147"/>
      <c r="D21" s="147"/>
      <c r="E21" s="147"/>
      <c r="F21" s="147"/>
      <c r="G21" s="147"/>
      <c r="H21" s="147"/>
      <c r="I21" s="83"/>
    </row>
    <row r="22" spans="1:9" x14ac:dyDescent="0.2">
      <c r="A22" s="80"/>
      <c r="B22" s="147"/>
      <c r="C22" s="147"/>
      <c r="D22" s="147"/>
      <c r="E22" s="147"/>
      <c r="F22" s="147"/>
      <c r="G22" s="147"/>
      <c r="H22" s="147"/>
      <c r="I22" s="83"/>
    </row>
    <row r="23" spans="1:9" x14ac:dyDescent="0.2">
      <c r="A23" s="80"/>
      <c r="B23" s="147"/>
      <c r="C23" s="147"/>
      <c r="D23" s="147"/>
      <c r="E23" s="147"/>
      <c r="F23" s="147"/>
      <c r="G23" s="147"/>
      <c r="H23" s="147"/>
      <c r="I23" s="83"/>
    </row>
    <row r="24" spans="1:9" x14ac:dyDescent="0.2">
      <c r="A24" s="80"/>
      <c r="B24" s="147"/>
      <c r="C24" s="147"/>
      <c r="D24" s="147"/>
      <c r="E24" s="147"/>
      <c r="F24" s="147"/>
      <c r="G24" s="147"/>
      <c r="H24" s="147"/>
      <c r="I24" s="83"/>
    </row>
    <row r="25" spans="1:9" x14ac:dyDescent="0.2">
      <c r="A25" s="80"/>
      <c r="B25" s="147"/>
      <c r="C25" s="147"/>
      <c r="D25" s="147"/>
      <c r="E25" s="147"/>
      <c r="F25" s="147"/>
      <c r="G25" s="147"/>
      <c r="H25" s="147"/>
      <c r="I25" s="83"/>
    </row>
    <row r="26" spans="1:9" x14ac:dyDescent="0.2">
      <c r="A26" s="80"/>
      <c r="B26" s="147"/>
      <c r="C26" s="147"/>
      <c r="D26" s="147"/>
      <c r="E26" s="147"/>
      <c r="F26" s="147"/>
      <c r="G26" s="147"/>
      <c r="H26" s="147"/>
      <c r="I26" s="83"/>
    </row>
    <row r="27" spans="1:9" x14ac:dyDescent="0.2">
      <c r="A27" s="80"/>
      <c r="B27" s="124"/>
      <c r="C27" s="124"/>
      <c r="D27" s="124"/>
      <c r="E27" s="124"/>
      <c r="F27" s="124"/>
      <c r="G27" s="124"/>
      <c r="H27" s="124"/>
      <c r="I27" s="83"/>
    </row>
    <row r="28" spans="1:9" x14ac:dyDescent="0.2">
      <c r="A28" s="80"/>
      <c r="B28" s="124" t="s">
        <v>115</v>
      </c>
      <c r="C28" s="124"/>
      <c r="D28" s="124"/>
      <c r="E28" s="124"/>
      <c r="F28" s="124"/>
      <c r="G28" s="124"/>
      <c r="H28" s="124"/>
      <c r="I28" s="83"/>
    </row>
    <row r="29" spans="1:9" x14ac:dyDescent="0.2">
      <c r="A29" s="80"/>
      <c r="B29" s="124" t="s">
        <v>116</v>
      </c>
      <c r="C29" s="124"/>
      <c r="D29" s="124"/>
      <c r="E29" s="124"/>
      <c r="F29" s="124"/>
      <c r="G29" s="124"/>
      <c r="H29" s="124"/>
      <c r="I29" s="83"/>
    </row>
    <row r="30" spans="1:9" x14ac:dyDescent="0.2">
      <c r="A30" s="80"/>
      <c r="B30" s="55"/>
      <c r="C30" s="55"/>
      <c r="D30" s="55"/>
      <c r="E30" s="55"/>
      <c r="F30" s="55"/>
      <c r="G30" s="55"/>
      <c r="H30" s="55"/>
      <c r="I30" s="83"/>
    </row>
    <row r="31" spans="1:9" ht="12.75" customHeight="1" x14ac:dyDescent="0.2">
      <c r="A31" s="80"/>
      <c r="B31" s="55" t="s">
        <v>169</v>
      </c>
      <c r="C31" s="55"/>
      <c r="D31" s="55"/>
      <c r="E31" s="55"/>
      <c r="F31" s="55"/>
      <c r="G31" s="55"/>
      <c r="H31" s="55"/>
      <c r="I31" s="83"/>
    </row>
    <row r="32" spans="1:9" x14ac:dyDescent="0.2">
      <c r="A32" s="80"/>
      <c r="B32" s="55"/>
      <c r="C32" s="55"/>
      <c r="D32" s="55"/>
      <c r="E32" s="55"/>
      <c r="F32" s="55"/>
      <c r="G32" s="55"/>
      <c r="H32" s="55"/>
      <c r="I32" s="83"/>
    </row>
    <row r="33" spans="1:9" x14ac:dyDescent="0.2">
      <c r="A33" s="80"/>
      <c r="B33" s="55"/>
      <c r="C33" s="55"/>
      <c r="D33" s="55"/>
      <c r="E33" s="55"/>
      <c r="F33" s="55"/>
      <c r="G33" s="55"/>
      <c r="H33" s="89" t="s">
        <v>74</v>
      </c>
      <c r="I33" s="83"/>
    </row>
    <row r="34" spans="1:9" x14ac:dyDescent="0.2">
      <c r="A34" s="80"/>
      <c r="B34" s="82"/>
      <c r="C34" s="82"/>
      <c r="D34" s="59" t="s">
        <v>70</v>
      </c>
      <c r="E34" s="82"/>
      <c r="F34" s="59" t="s">
        <v>72</v>
      </c>
      <c r="G34" s="82"/>
      <c r="H34" s="59" t="s">
        <v>113</v>
      </c>
      <c r="I34" s="83"/>
    </row>
    <row r="35" spans="1:9" x14ac:dyDescent="0.2">
      <c r="A35" s="80"/>
      <c r="B35" s="72" t="s">
        <v>69</v>
      </c>
      <c r="C35" s="82"/>
      <c r="D35" s="44" t="s">
        <v>71</v>
      </c>
      <c r="E35" s="59"/>
      <c r="F35" s="44" t="s">
        <v>71</v>
      </c>
      <c r="G35" s="59"/>
      <c r="H35" s="44" t="s">
        <v>73</v>
      </c>
      <c r="I35" s="83"/>
    </row>
    <row r="36" spans="1:9" x14ac:dyDescent="0.2">
      <c r="A36" s="80"/>
      <c r="B36" s="82" t="s">
        <v>170</v>
      </c>
      <c r="C36" s="82"/>
      <c r="D36" s="84">
        <v>1.1599999999999999</v>
      </c>
      <c r="E36" s="84"/>
      <c r="F36" s="84">
        <v>1.41</v>
      </c>
      <c r="G36" s="84"/>
      <c r="H36" s="90">
        <f t="shared" ref="H36:H40" si="0">(D36-F36)/(F36)</f>
        <v>-0.1773049645390071</v>
      </c>
      <c r="I36" s="83"/>
    </row>
    <row r="37" spans="1:9" x14ac:dyDescent="0.2">
      <c r="A37" s="80"/>
      <c r="B37" s="82" t="s">
        <v>171</v>
      </c>
      <c r="C37" s="82"/>
      <c r="D37" s="84">
        <v>1.41</v>
      </c>
      <c r="E37" s="84"/>
      <c r="F37" s="84">
        <v>1.1299999999999999</v>
      </c>
      <c r="G37" s="84"/>
      <c r="H37" s="90">
        <f t="shared" si="0"/>
        <v>0.24778761061946908</v>
      </c>
      <c r="I37" s="83"/>
    </row>
    <row r="38" spans="1:9" x14ac:dyDescent="0.2">
      <c r="A38" s="80"/>
      <c r="B38" s="82" t="s">
        <v>172</v>
      </c>
      <c r="C38" s="82"/>
      <c r="D38" s="84">
        <v>1.1299999999999999</v>
      </c>
      <c r="E38" s="84"/>
      <c r="F38" s="84">
        <v>1.6</v>
      </c>
      <c r="G38" s="84"/>
      <c r="H38" s="90">
        <f t="shared" si="0"/>
        <v>-0.29375000000000012</v>
      </c>
      <c r="I38" s="83"/>
    </row>
    <row r="39" spans="1:9" x14ac:dyDescent="0.2">
      <c r="A39" s="80"/>
      <c r="B39" s="82" t="s">
        <v>173</v>
      </c>
      <c r="C39" s="82"/>
      <c r="D39" s="84">
        <v>1.6</v>
      </c>
      <c r="E39" s="84"/>
      <c r="F39" s="84">
        <v>0.96</v>
      </c>
      <c r="G39" s="84"/>
      <c r="H39" s="90">
        <f t="shared" si="0"/>
        <v>0.66666666666666685</v>
      </c>
      <c r="I39" s="83"/>
    </row>
    <row r="40" spans="1:9" x14ac:dyDescent="0.2">
      <c r="A40" s="80"/>
      <c r="B40" s="82" t="s">
        <v>174</v>
      </c>
      <c r="C40" s="82"/>
      <c r="D40" s="84">
        <v>0.96</v>
      </c>
      <c r="E40" s="84"/>
      <c r="F40" s="84">
        <v>1.25</v>
      </c>
      <c r="G40" s="84"/>
      <c r="H40" s="90">
        <f t="shared" si="0"/>
        <v>-0.23200000000000004</v>
      </c>
      <c r="I40" s="83"/>
    </row>
    <row r="41" spans="1:9" x14ac:dyDescent="0.2">
      <c r="A41" s="80"/>
      <c r="B41" s="82"/>
      <c r="C41" s="82"/>
      <c r="D41" s="85"/>
      <c r="E41" s="85"/>
      <c r="F41" s="85"/>
      <c r="G41" s="85"/>
      <c r="H41" s="85"/>
      <c r="I41" s="83"/>
    </row>
    <row r="42" spans="1:9" x14ac:dyDescent="0.2">
      <c r="A42" s="80"/>
      <c r="B42" s="187" t="s">
        <v>78</v>
      </c>
      <c r="C42" s="188"/>
      <c r="D42" s="188"/>
      <c r="E42" s="188"/>
      <c r="F42" s="188"/>
      <c r="G42" s="188"/>
      <c r="H42" s="188"/>
      <c r="I42" s="83"/>
    </row>
    <row r="43" spans="1:9" x14ac:dyDescent="0.2">
      <c r="A43" s="80"/>
      <c r="B43" s="82"/>
      <c r="C43" s="82"/>
      <c r="D43" s="47"/>
      <c r="E43" s="47"/>
      <c r="F43" s="47"/>
      <c r="G43" s="47"/>
      <c r="H43" s="47"/>
      <c r="I43" s="83"/>
    </row>
    <row r="44" spans="1:9" x14ac:dyDescent="0.2">
      <c r="A44" s="80"/>
      <c r="B44" s="191" t="s">
        <v>175</v>
      </c>
      <c r="C44" s="192"/>
      <c r="D44" s="192"/>
      <c r="E44" s="192"/>
      <c r="F44" s="192"/>
      <c r="G44" s="192"/>
      <c r="H44" s="192"/>
      <c r="I44" s="83"/>
    </row>
    <row r="45" spans="1:9" x14ac:dyDescent="0.2">
      <c r="A45" s="80"/>
      <c r="B45" s="192"/>
      <c r="C45" s="192"/>
      <c r="D45" s="192"/>
      <c r="E45" s="192"/>
      <c r="F45" s="192"/>
      <c r="G45" s="192"/>
      <c r="H45" s="192"/>
      <c r="I45" s="83"/>
    </row>
    <row r="46" spans="1:9" ht="13.5" thickBot="1" x14ac:dyDescent="0.25">
      <c r="A46" s="86"/>
      <c r="B46" s="87"/>
      <c r="C46" s="87"/>
      <c r="D46" s="87"/>
      <c r="E46" s="87"/>
      <c r="F46" s="87"/>
      <c r="G46" s="87"/>
      <c r="H46" s="87"/>
      <c r="I46" s="88"/>
    </row>
  </sheetData>
  <mergeCells count="4">
    <mergeCell ref="B42:H42"/>
    <mergeCell ref="B4:H7"/>
    <mergeCell ref="B2:H2"/>
    <mergeCell ref="B44:H45"/>
  </mergeCells>
  <phoneticPr fontId="6" type="noConversion"/>
  <printOptions horizontalCentered="1"/>
  <pageMargins left="0.5" right="0.5" top="1" bottom="1" header="0.5" footer="0.5"/>
  <pageSetup paperSize="285" scale="3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heetViews>
  <sheetFormatPr defaultRowHeight="12.75" x14ac:dyDescent="0.2"/>
  <cols>
    <col min="1" max="1" width="2.83203125" customWidth="1"/>
    <col min="2" max="2" width="50.83203125" customWidth="1"/>
    <col min="3" max="3" width="2.83203125" customWidth="1"/>
    <col min="4" max="4" width="10.83203125" style="95" customWidth="1"/>
    <col min="5" max="5" width="2.83203125" customWidth="1"/>
    <col min="6" max="6" width="14.83203125" customWidth="1"/>
    <col min="7" max="7" width="2.83203125" customWidth="1"/>
    <col min="8" max="8" width="14.83203125" customWidth="1"/>
    <col min="9" max="9" width="2.83203125" customWidth="1"/>
  </cols>
  <sheetData>
    <row r="1" spans="1:9" x14ac:dyDescent="0.2">
      <c r="A1" s="38"/>
      <c r="B1" s="39"/>
      <c r="C1" s="39"/>
      <c r="D1" s="93"/>
      <c r="E1" s="39"/>
      <c r="F1" s="39"/>
      <c r="G1" s="39"/>
      <c r="H1" s="39"/>
      <c r="I1" s="40"/>
    </row>
    <row r="2" spans="1:9" ht="18.75" x14ac:dyDescent="0.2">
      <c r="A2" s="3"/>
      <c r="B2" s="184" t="s">
        <v>216</v>
      </c>
      <c r="C2" s="184"/>
      <c r="D2" s="184"/>
      <c r="E2" s="184"/>
      <c r="F2" s="184"/>
      <c r="G2" s="181"/>
      <c r="H2" s="181"/>
      <c r="I2" s="4"/>
    </row>
    <row r="3" spans="1:9" x14ac:dyDescent="0.2">
      <c r="A3" s="41"/>
      <c r="B3" s="16"/>
      <c r="C3" s="42"/>
      <c r="D3" s="58"/>
      <c r="E3" s="42"/>
      <c r="F3" s="42"/>
      <c r="G3" s="42"/>
      <c r="H3" s="42"/>
      <c r="I3" s="43"/>
    </row>
    <row r="4" spans="1:9" x14ac:dyDescent="0.2">
      <c r="A4" s="41"/>
      <c r="B4" s="193" t="s">
        <v>204</v>
      </c>
      <c r="C4" s="192"/>
      <c r="D4" s="192"/>
      <c r="E4" s="192"/>
      <c r="F4" s="192"/>
      <c r="G4" s="192"/>
      <c r="H4" s="192"/>
      <c r="I4" s="43"/>
    </row>
    <row r="5" spans="1:9" x14ac:dyDescent="0.2">
      <c r="A5" s="41"/>
      <c r="B5" s="192"/>
      <c r="C5" s="192"/>
      <c r="D5" s="192"/>
      <c r="E5" s="192"/>
      <c r="F5" s="192"/>
      <c r="G5" s="192"/>
      <c r="H5" s="192"/>
      <c r="I5" s="43"/>
    </row>
    <row r="6" spans="1:9" x14ac:dyDescent="0.2">
      <c r="A6" s="41"/>
      <c r="B6" s="192"/>
      <c r="C6" s="192"/>
      <c r="D6" s="192"/>
      <c r="E6" s="192"/>
      <c r="F6" s="192"/>
      <c r="G6" s="192"/>
      <c r="H6" s="192"/>
      <c r="I6" s="43"/>
    </row>
    <row r="7" spans="1:9" x14ac:dyDescent="0.2">
      <c r="A7" s="41"/>
      <c r="B7" s="192"/>
      <c r="C7" s="192"/>
      <c r="D7" s="192"/>
      <c r="E7" s="192"/>
      <c r="F7" s="192"/>
      <c r="G7" s="192"/>
      <c r="H7" s="192"/>
      <c r="I7" s="43"/>
    </row>
    <row r="8" spans="1:9" x14ac:dyDescent="0.2">
      <c r="A8" s="41"/>
      <c r="B8" s="192"/>
      <c r="C8" s="192"/>
      <c r="D8" s="192"/>
      <c r="E8" s="192"/>
      <c r="F8" s="192"/>
      <c r="G8" s="192"/>
      <c r="H8" s="192"/>
      <c r="I8" s="43"/>
    </row>
    <row r="9" spans="1:9" x14ac:dyDescent="0.2">
      <c r="A9" s="41"/>
      <c r="B9" s="192"/>
      <c r="C9" s="192"/>
      <c r="D9" s="192"/>
      <c r="E9" s="192"/>
      <c r="F9" s="192"/>
      <c r="G9" s="192"/>
      <c r="H9" s="192"/>
      <c r="I9" s="43"/>
    </row>
    <row r="10" spans="1:9" x14ac:dyDescent="0.2">
      <c r="A10" s="41"/>
      <c r="B10" s="16"/>
      <c r="C10" s="16"/>
      <c r="D10" s="16"/>
      <c r="E10" s="16"/>
      <c r="F10" s="16"/>
      <c r="G10" s="179"/>
      <c r="H10" s="179"/>
      <c r="I10" s="43"/>
    </row>
    <row r="11" spans="1:9" x14ac:dyDescent="0.2">
      <c r="A11" s="41"/>
      <c r="B11" s="136" t="s">
        <v>205</v>
      </c>
      <c r="C11" s="16"/>
      <c r="D11" s="16"/>
      <c r="E11" s="16"/>
      <c r="F11" s="16"/>
      <c r="G11" s="179"/>
      <c r="H11" s="179"/>
      <c r="I11" s="43"/>
    </row>
    <row r="12" spans="1:9" x14ac:dyDescent="0.2">
      <c r="A12" s="41"/>
      <c r="B12" s="136" t="s">
        <v>206</v>
      </c>
      <c r="C12" s="16"/>
      <c r="D12" s="16"/>
      <c r="E12" s="16"/>
      <c r="F12" s="16"/>
      <c r="G12" s="179"/>
      <c r="H12" s="179"/>
      <c r="I12" s="43"/>
    </row>
    <row r="13" spans="1:9" x14ac:dyDescent="0.2">
      <c r="A13" s="41"/>
      <c r="B13" s="136" t="s">
        <v>207</v>
      </c>
      <c r="C13" s="16"/>
      <c r="D13" s="16"/>
      <c r="E13" s="16"/>
      <c r="F13" s="16"/>
      <c r="G13" s="179"/>
      <c r="H13" s="179"/>
      <c r="I13" s="43"/>
    </row>
    <row r="14" spans="1:9" x14ac:dyDescent="0.2">
      <c r="A14" s="41"/>
      <c r="B14" s="136" t="s">
        <v>208</v>
      </c>
      <c r="C14" s="16"/>
      <c r="D14" s="16"/>
      <c r="E14" s="16"/>
      <c r="F14" s="16"/>
      <c r="G14" s="179"/>
      <c r="H14" s="179"/>
      <c r="I14" s="43"/>
    </row>
    <row r="15" spans="1:9" x14ac:dyDescent="0.2">
      <c r="A15" s="41"/>
      <c r="B15" s="16"/>
      <c r="C15" s="16"/>
      <c r="D15" s="16"/>
      <c r="E15" s="16"/>
      <c r="F15" s="16"/>
      <c r="G15" s="179"/>
      <c r="H15" s="179"/>
      <c r="I15" s="43"/>
    </row>
    <row r="16" spans="1:9" x14ac:dyDescent="0.2">
      <c r="A16" s="41"/>
      <c r="B16" s="42"/>
      <c r="C16" s="42"/>
      <c r="D16" s="58"/>
      <c r="E16" s="42"/>
      <c r="F16" s="59" t="s">
        <v>203</v>
      </c>
      <c r="G16" s="42"/>
      <c r="H16" s="59" t="s">
        <v>203</v>
      </c>
      <c r="I16" s="43"/>
    </row>
    <row r="17" spans="1:9" x14ac:dyDescent="0.2">
      <c r="A17" s="41"/>
      <c r="B17" s="21" t="s">
        <v>34</v>
      </c>
      <c r="C17" s="42"/>
      <c r="D17" s="180" t="s">
        <v>24</v>
      </c>
      <c r="E17" s="42"/>
      <c r="F17" s="44" t="s">
        <v>197</v>
      </c>
      <c r="G17" s="42"/>
      <c r="H17" s="44" t="s">
        <v>198</v>
      </c>
      <c r="I17" s="43"/>
    </row>
    <row r="18" spans="1:9" x14ac:dyDescent="0.2">
      <c r="A18" s="41"/>
      <c r="B18" s="42" t="s">
        <v>200</v>
      </c>
      <c r="C18" s="42"/>
      <c r="D18" s="58" t="s">
        <v>80</v>
      </c>
      <c r="E18" s="42"/>
      <c r="F18" s="33">
        <v>196.5</v>
      </c>
      <c r="G18" s="182"/>
      <c r="H18" s="46">
        <v>221.20009999999999</v>
      </c>
      <c r="I18" s="43"/>
    </row>
    <row r="19" spans="1:9" x14ac:dyDescent="0.2">
      <c r="A19" s="41"/>
      <c r="B19" s="42" t="s">
        <v>199</v>
      </c>
      <c r="C19" s="42"/>
      <c r="D19" s="58" t="s">
        <v>81</v>
      </c>
      <c r="E19" s="42"/>
      <c r="F19" s="33">
        <v>279.5</v>
      </c>
      <c r="G19" s="182"/>
      <c r="H19" s="46">
        <v>316.7294</v>
      </c>
      <c r="I19" s="43"/>
    </row>
    <row r="20" spans="1:9" x14ac:dyDescent="0.2">
      <c r="A20" s="41"/>
      <c r="B20" s="42" t="s">
        <v>201</v>
      </c>
      <c r="C20" s="42"/>
      <c r="D20" s="58" t="s">
        <v>202</v>
      </c>
      <c r="E20" s="42"/>
      <c r="F20" s="33">
        <v>324.5</v>
      </c>
      <c r="G20" s="182"/>
      <c r="H20" s="46">
        <v>347.77210000000002</v>
      </c>
      <c r="I20" s="43"/>
    </row>
    <row r="21" spans="1:9" x14ac:dyDescent="0.2">
      <c r="A21" s="41"/>
      <c r="B21" s="42"/>
      <c r="C21" s="42"/>
      <c r="D21" s="58"/>
      <c r="E21" s="42"/>
      <c r="F21" s="46"/>
      <c r="G21" s="42"/>
      <c r="H21" s="46"/>
      <c r="I21" s="43"/>
    </row>
    <row r="22" spans="1:9" x14ac:dyDescent="0.2">
      <c r="A22" s="41"/>
      <c r="B22" s="21" t="s">
        <v>49</v>
      </c>
      <c r="C22" s="42"/>
      <c r="D22" s="58"/>
      <c r="E22" s="42"/>
      <c r="F22" s="46"/>
      <c r="G22" s="42"/>
      <c r="H22" s="46"/>
      <c r="I22" s="43"/>
    </row>
    <row r="23" spans="1:9" x14ac:dyDescent="0.2">
      <c r="A23" s="41"/>
      <c r="B23" s="17"/>
      <c r="C23" s="42"/>
      <c r="D23" s="58"/>
      <c r="E23" s="42"/>
      <c r="F23" s="46"/>
      <c r="G23" s="42"/>
      <c r="H23" s="46"/>
      <c r="I23" s="43"/>
    </row>
    <row r="24" spans="1:9" x14ac:dyDescent="0.2">
      <c r="A24" s="41"/>
      <c r="B24" s="42" t="s">
        <v>209</v>
      </c>
      <c r="C24" s="42"/>
      <c r="D24" s="58"/>
      <c r="E24" s="42"/>
      <c r="F24" s="115">
        <f>(F18-F19)/F19</f>
        <v>-0.29695885509838998</v>
      </c>
      <c r="G24" s="42"/>
      <c r="H24" s="115">
        <f>(H18-H19)/H19</f>
        <v>-0.30161172281449089</v>
      </c>
      <c r="I24" s="43"/>
    </row>
    <row r="25" spans="1:9" x14ac:dyDescent="0.2">
      <c r="A25" s="41"/>
      <c r="B25" s="42"/>
      <c r="C25" s="42"/>
      <c r="D25" s="58"/>
      <c r="E25" s="42"/>
      <c r="F25" s="58"/>
      <c r="G25" s="58"/>
      <c r="H25" s="58"/>
      <c r="I25" s="43"/>
    </row>
    <row r="26" spans="1:9" x14ac:dyDescent="0.2">
      <c r="A26" s="41"/>
      <c r="B26" s="42" t="s">
        <v>210</v>
      </c>
      <c r="C26" s="42"/>
      <c r="D26" s="58"/>
      <c r="E26" s="42"/>
      <c r="F26" s="115">
        <f>(F18-F20)/F18</f>
        <v>-0.65139949109414763</v>
      </c>
      <c r="G26" s="42"/>
      <c r="H26" s="115">
        <f>(H18-H20)/H18</f>
        <v>-0.57220588959950758</v>
      </c>
      <c r="I26" s="43"/>
    </row>
    <row r="27" spans="1:9" x14ac:dyDescent="0.2">
      <c r="A27" s="41"/>
      <c r="B27" s="42"/>
      <c r="C27" s="42"/>
      <c r="D27" s="58"/>
      <c r="E27" s="42"/>
      <c r="F27" s="74"/>
      <c r="G27" s="42"/>
      <c r="H27" s="74"/>
      <c r="I27" s="43"/>
    </row>
    <row r="28" spans="1:9" ht="13.5" x14ac:dyDescent="0.25">
      <c r="A28" s="41"/>
      <c r="B28" s="183" t="s">
        <v>211</v>
      </c>
      <c r="C28" s="42"/>
      <c r="D28" s="58"/>
      <c r="E28" s="42"/>
      <c r="F28" s="74"/>
      <c r="G28" s="42"/>
      <c r="H28" s="74"/>
      <c r="I28" s="43"/>
    </row>
    <row r="29" spans="1:9" ht="13.5" thickBot="1" x14ac:dyDescent="0.25">
      <c r="A29" s="48"/>
      <c r="B29" s="49"/>
      <c r="C29" s="49"/>
      <c r="D29" s="94"/>
      <c r="E29" s="49"/>
      <c r="F29" s="49"/>
      <c r="G29" s="49"/>
      <c r="H29" s="49"/>
      <c r="I29" s="50"/>
    </row>
  </sheetData>
  <mergeCells count="2">
    <mergeCell ref="B2:F2"/>
    <mergeCell ref="B4:H9"/>
  </mergeCells>
  <phoneticPr fontId="0" type="noConversion"/>
  <printOptions horizontalCentered="1"/>
  <pageMargins left="0.75" right="0.75" top="1" bottom="1" header="0.5" footer="0.5"/>
  <pageSetup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heetViews>
  <sheetFormatPr defaultRowHeight="12.75" x14ac:dyDescent="0.2"/>
  <cols>
    <col min="1" max="1" width="2.83203125" customWidth="1"/>
    <col min="2" max="2" width="56.83203125" customWidth="1"/>
    <col min="3" max="3" width="2.83203125" customWidth="1"/>
    <col min="4" max="4" width="16.83203125" customWidth="1"/>
    <col min="5" max="5" width="2.83203125" customWidth="1"/>
  </cols>
  <sheetData>
    <row r="1" spans="1:5" x14ac:dyDescent="0.2">
      <c r="A1" s="38"/>
      <c r="B1" s="39"/>
      <c r="C1" s="39"/>
      <c r="D1" s="39"/>
      <c r="E1" s="40"/>
    </row>
    <row r="2" spans="1:5" ht="18.75" x14ac:dyDescent="0.2">
      <c r="A2" s="3"/>
      <c r="B2" s="184" t="s">
        <v>217</v>
      </c>
      <c r="C2" s="184"/>
      <c r="D2" s="184"/>
      <c r="E2" s="4"/>
    </row>
    <row r="3" spans="1:5" x14ac:dyDescent="0.2">
      <c r="A3" s="41"/>
      <c r="B3" s="16"/>
      <c r="C3" s="42"/>
      <c r="D3" s="42"/>
      <c r="E3" s="43"/>
    </row>
    <row r="4" spans="1:5" x14ac:dyDescent="0.2">
      <c r="A4" s="41"/>
      <c r="B4" s="185" t="s">
        <v>68</v>
      </c>
      <c r="C4" s="186"/>
      <c r="D4" s="186"/>
      <c r="E4" s="43"/>
    </row>
    <row r="5" spans="1:5" x14ac:dyDescent="0.2">
      <c r="A5" s="41"/>
      <c r="B5" s="186"/>
      <c r="C5" s="186"/>
      <c r="D5" s="186"/>
      <c r="E5" s="43"/>
    </row>
    <row r="6" spans="1:5" x14ac:dyDescent="0.2">
      <c r="A6" s="41"/>
      <c r="B6" s="186"/>
      <c r="C6" s="186"/>
      <c r="D6" s="186"/>
      <c r="E6" s="43"/>
    </row>
    <row r="7" spans="1:5" x14ac:dyDescent="0.2">
      <c r="A7" s="41"/>
      <c r="B7" s="186"/>
      <c r="C7" s="186"/>
      <c r="D7" s="186"/>
      <c r="E7" s="43"/>
    </row>
    <row r="8" spans="1:5" x14ac:dyDescent="0.2">
      <c r="A8" s="41"/>
      <c r="B8" s="42"/>
      <c r="C8" s="42"/>
      <c r="D8" s="42"/>
      <c r="E8" s="43"/>
    </row>
    <row r="9" spans="1:5" x14ac:dyDescent="0.2">
      <c r="A9" s="41"/>
      <c r="B9" s="21" t="s">
        <v>34</v>
      </c>
      <c r="C9" s="42"/>
      <c r="D9" s="44" t="s">
        <v>35</v>
      </c>
      <c r="E9" s="43"/>
    </row>
    <row r="10" spans="1:5" x14ac:dyDescent="0.2">
      <c r="A10" s="41"/>
      <c r="B10" s="42" t="s">
        <v>40</v>
      </c>
      <c r="C10" s="42"/>
      <c r="D10" s="51">
        <v>68000</v>
      </c>
      <c r="E10" s="43"/>
    </row>
    <row r="11" spans="1:5" x14ac:dyDescent="0.2">
      <c r="A11" s="41"/>
      <c r="B11" s="42" t="s">
        <v>41</v>
      </c>
      <c r="C11" s="42"/>
      <c r="D11" s="26">
        <v>-0.2</v>
      </c>
      <c r="E11" s="43"/>
    </row>
    <row r="12" spans="1:5" x14ac:dyDescent="0.2">
      <c r="A12" s="41"/>
      <c r="B12" s="42" t="s">
        <v>42</v>
      </c>
      <c r="C12" s="42"/>
      <c r="D12" s="51">
        <v>100000</v>
      </c>
      <c r="E12" s="43"/>
    </row>
    <row r="13" spans="1:5" x14ac:dyDescent="0.2">
      <c r="A13" s="41"/>
      <c r="B13" s="42"/>
      <c r="C13" s="42"/>
      <c r="D13" s="46"/>
      <c r="E13" s="43"/>
    </row>
    <row r="14" spans="1:5" x14ac:dyDescent="0.2">
      <c r="A14" s="41"/>
      <c r="B14" s="21" t="s">
        <v>43</v>
      </c>
      <c r="C14" s="42"/>
      <c r="D14" s="46"/>
      <c r="E14" s="43"/>
    </row>
    <row r="15" spans="1:5" x14ac:dyDescent="0.2">
      <c r="A15" s="41"/>
      <c r="B15" s="17"/>
      <c r="C15" s="42"/>
      <c r="D15" s="46"/>
      <c r="E15" s="43"/>
    </row>
    <row r="16" spans="1:5" x14ac:dyDescent="0.2">
      <c r="A16" s="41"/>
      <c r="B16" s="42" t="s">
        <v>44</v>
      </c>
      <c r="C16" s="42"/>
      <c r="D16" s="116">
        <f>D10/(1+D11)</f>
        <v>85000</v>
      </c>
      <c r="E16" s="43"/>
    </row>
    <row r="17" spans="1:5" x14ac:dyDescent="0.2">
      <c r="A17" s="41"/>
      <c r="B17" s="42"/>
      <c r="C17" s="42"/>
      <c r="D17" s="52"/>
      <c r="E17" s="43"/>
    </row>
    <row r="18" spans="1:5" x14ac:dyDescent="0.2">
      <c r="A18" s="41"/>
      <c r="B18" s="42" t="s">
        <v>45</v>
      </c>
      <c r="C18" s="42"/>
      <c r="D18" s="53">
        <f>(D10-D16)/(D16)</f>
        <v>-0.2</v>
      </c>
      <c r="E18" s="43"/>
    </row>
    <row r="19" spans="1:5" x14ac:dyDescent="0.2">
      <c r="A19" s="41"/>
      <c r="B19" s="42"/>
      <c r="C19" s="42"/>
      <c r="D19" s="47"/>
      <c r="E19" s="43"/>
    </row>
    <row r="20" spans="1:5" x14ac:dyDescent="0.2">
      <c r="A20" s="41"/>
      <c r="B20" s="21" t="s">
        <v>46</v>
      </c>
      <c r="C20" s="42"/>
      <c r="D20" s="47"/>
      <c r="E20" s="43"/>
    </row>
    <row r="21" spans="1:5" x14ac:dyDescent="0.2">
      <c r="A21" s="41"/>
      <c r="B21" s="17"/>
      <c r="C21" s="42"/>
      <c r="D21" s="47"/>
      <c r="E21" s="43"/>
    </row>
    <row r="22" spans="1:5" x14ac:dyDescent="0.2">
      <c r="A22" s="41"/>
      <c r="B22" s="42" t="s">
        <v>47</v>
      </c>
      <c r="C22" s="42"/>
      <c r="D22" s="117">
        <f>(D10-D12)/(D12)</f>
        <v>-0.32</v>
      </c>
      <c r="E22" s="43"/>
    </row>
    <row r="23" spans="1:5" x14ac:dyDescent="0.2">
      <c r="A23" s="41"/>
      <c r="B23" s="42"/>
      <c r="C23" s="42"/>
      <c r="D23" s="54"/>
      <c r="E23" s="43"/>
    </row>
    <row r="24" spans="1:5" x14ac:dyDescent="0.2">
      <c r="A24" s="41"/>
      <c r="B24" s="42" t="s">
        <v>48</v>
      </c>
      <c r="C24" s="42"/>
      <c r="D24" s="117">
        <f>(D16-D12)/(D12)</f>
        <v>-0.15</v>
      </c>
      <c r="E24" s="43"/>
    </row>
    <row r="25" spans="1:5" x14ac:dyDescent="0.2">
      <c r="A25" s="41"/>
      <c r="B25" s="42"/>
      <c r="C25" s="42"/>
      <c r="D25" s="47"/>
      <c r="E25" s="43"/>
    </row>
    <row r="26" spans="1:5" ht="13.5" thickBot="1" x14ac:dyDescent="0.25">
      <c r="A26" s="48"/>
      <c r="B26" s="49"/>
      <c r="C26" s="49"/>
      <c r="D26" s="49"/>
      <c r="E26" s="50"/>
    </row>
  </sheetData>
  <mergeCells count="2">
    <mergeCell ref="B2:D2"/>
    <mergeCell ref="B4:D7"/>
  </mergeCells>
  <phoneticPr fontId="0" type="noConversion"/>
  <printOptions horizontalCentered="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workbookViewId="0"/>
  </sheetViews>
  <sheetFormatPr defaultRowHeight="12.75" x14ac:dyDescent="0.2"/>
  <cols>
    <col min="1" max="1" width="2.83203125" customWidth="1"/>
    <col min="2" max="2" width="106.83203125" customWidth="1"/>
    <col min="3" max="3" width="2.83203125" customWidth="1"/>
    <col min="4" max="4" width="24.83203125" style="5" customWidth="1"/>
    <col min="5" max="5" width="2.83203125" style="1" customWidth="1"/>
    <col min="6" max="6" width="16.83203125" customWidth="1"/>
    <col min="7" max="7" width="2.83203125" style="1" customWidth="1"/>
  </cols>
  <sheetData>
    <row r="1" spans="1:7" x14ac:dyDescent="0.2">
      <c r="A1" s="38"/>
      <c r="B1" s="39"/>
      <c r="C1" s="39"/>
      <c r="D1" s="56"/>
      <c r="E1" s="39"/>
      <c r="F1" s="39"/>
      <c r="G1" s="40"/>
    </row>
    <row r="2" spans="1:7" ht="18.75" x14ac:dyDescent="0.3">
      <c r="A2" s="3"/>
      <c r="B2" s="184" t="s">
        <v>218</v>
      </c>
      <c r="C2" s="184"/>
      <c r="D2" s="184"/>
      <c r="E2" s="194"/>
      <c r="F2" s="194"/>
      <c r="G2" s="4"/>
    </row>
    <row r="3" spans="1:7" x14ac:dyDescent="0.2">
      <c r="A3" s="41"/>
      <c r="B3" s="16"/>
      <c r="C3" s="42"/>
      <c r="D3" s="57"/>
      <c r="E3" s="42"/>
      <c r="F3" s="42"/>
      <c r="G3" s="43"/>
    </row>
    <row r="4" spans="1:7" x14ac:dyDescent="0.2">
      <c r="A4" s="41"/>
      <c r="B4" s="193" t="s">
        <v>154</v>
      </c>
      <c r="C4" s="186"/>
      <c r="D4" s="186"/>
      <c r="E4" s="186"/>
      <c r="F4" s="186"/>
      <c r="G4" s="43"/>
    </row>
    <row r="5" spans="1:7" x14ac:dyDescent="0.2">
      <c r="A5" s="41"/>
      <c r="B5" s="186"/>
      <c r="C5" s="186"/>
      <c r="D5" s="186"/>
      <c r="E5" s="186"/>
      <c r="F5" s="186"/>
      <c r="G5" s="43"/>
    </row>
    <row r="6" spans="1:7" x14ac:dyDescent="0.2">
      <c r="A6" s="41"/>
      <c r="B6" s="186"/>
      <c r="C6" s="186"/>
      <c r="D6" s="186"/>
      <c r="E6" s="186"/>
      <c r="F6" s="186"/>
      <c r="G6" s="43"/>
    </row>
    <row r="7" spans="1:7" x14ac:dyDescent="0.2">
      <c r="A7" s="41"/>
      <c r="B7" s="186"/>
      <c r="C7" s="186"/>
      <c r="D7" s="186"/>
      <c r="E7" s="186"/>
      <c r="F7" s="186"/>
      <c r="G7" s="43"/>
    </row>
    <row r="8" spans="1:7" x14ac:dyDescent="0.2">
      <c r="A8" s="41"/>
      <c r="B8" s="42"/>
      <c r="C8" s="42"/>
      <c r="D8" s="57"/>
      <c r="E8" s="42"/>
      <c r="F8" s="42"/>
      <c r="G8" s="43"/>
    </row>
    <row r="9" spans="1:7" x14ac:dyDescent="0.2">
      <c r="A9" s="41"/>
      <c r="B9" s="58"/>
      <c r="C9" s="42"/>
      <c r="D9" s="57"/>
      <c r="E9" s="42"/>
      <c r="F9" s="42"/>
      <c r="G9" s="43"/>
    </row>
    <row r="10" spans="1:7" x14ac:dyDescent="0.2">
      <c r="A10" s="41"/>
      <c r="B10" s="58"/>
      <c r="C10" s="42"/>
      <c r="D10" s="57"/>
      <c r="E10" s="42"/>
      <c r="F10" s="42"/>
      <c r="G10" s="43"/>
    </row>
    <row r="11" spans="1:7" x14ac:dyDescent="0.2">
      <c r="A11" s="41"/>
      <c r="B11" s="58"/>
      <c r="C11" s="42"/>
      <c r="D11" s="57"/>
      <c r="E11" s="42"/>
      <c r="F11" s="59" t="s">
        <v>56</v>
      </c>
      <c r="G11" s="43"/>
    </row>
    <row r="12" spans="1:7" x14ac:dyDescent="0.2">
      <c r="A12" s="41"/>
      <c r="B12" s="58"/>
      <c r="C12" s="42"/>
      <c r="D12" s="60" t="s">
        <v>57</v>
      </c>
      <c r="E12" s="42"/>
      <c r="F12" s="44" t="s">
        <v>35</v>
      </c>
      <c r="G12" s="43"/>
    </row>
    <row r="13" spans="1:7" x14ac:dyDescent="0.2">
      <c r="A13" s="41"/>
      <c r="B13" s="58"/>
      <c r="C13" s="42"/>
      <c r="D13" s="61" t="s">
        <v>58</v>
      </c>
      <c r="E13" s="42"/>
      <c r="F13" s="33">
        <v>2</v>
      </c>
      <c r="G13" s="43"/>
    </row>
    <row r="14" spans="1:7" x14ac:dyDescent="0.2">
      <c r="A14" s="41"/>
      <c r="B14" s="58"/>
      <c r="C14" s="42"/>
      <c r="D14" s="61" t="s">
        <v>59</v>
      </c>
      <c r="E14" s="42"/>
      <c r="F14" s="33">
        <v>2.2000000000000002</v>
      </c>
      <c r="G14" s="43"/>
    </row>
    <row r="15" spans="1:7" x14ac:dyDescent="0.2">
      <c r="A15" s="41"/>
      <c r="B15" s="58"/>
      <c r="C15" s="42"/>
      <c r="D15" s="62"/>
      <c r="E15" s="42"/>
      <c r="F15" s="46"/>
      <c r="G15" s="43"/>
    </row>
    <row r="16" spans="1:7" x14ac:dyDescent="0.2">
      <c r="A16" s="41"/>
      <c r="B16" s="58"/>
      <c r="C16" s="42"/>
      <c r="D16" s="62" t="s">
        <v>60</v>
      </c>
      <c r="E16" s="42"/>
      <c r="F16" s="115">
        <f>(F13-F14)/F14</f>
        <v>-9.0909090909090981E-2</v>
      </c>
      <c r="G16" s="43"/>
    </row>
    <row r="17" spans="1:7" x14ac:dyDescent="0.2">
      <c r="A17" s="41"/>
      <c r="B17" s="58"/>
      <c r="C17" s="42"/>
      <c r="D17" s="63"/>
      <c r="E17" s="42"/>
      <c r="F17" s="42"/>
      <c r="G17" s="43"/>
    </row>
    <row r="18" spans="1:7" x14ac:dyDescent="0.2">
      <c r="A18" s="41"/>
      <c r="B18" s="58"/>
      <c r="C18" s="42"/>
      <c r="D18" s="63"/>
      <c r="E18" s="42"/>
      <c r="F18" s="42"/>
      <c r="G18" s="43"/>
    </row>
    <row r="19" spans="1:7" x14ac:dyDescent="0.2">
      <c r="A19" s="41"/>
      <c r="B19" s="58"/>
      <c r="C19" s="42"/>
      <c r="D19" s="64" t="s">
        <v>61</v>
      </c>
      <c r="E19" s="42"/>
      <c r="F19" s="42"/>
      <c r="G19" s="43"/>
    </row>
    <row r="20" spans="1:7" x14ac:dyDescent="0.2">
      <c r="A20" s="41"/>
      <c r="B20" s="58"/>
      <c r="C20" s="42"/>
      <c r="D20" s="57"/>
      <c r="E20" s="42"/>
      <c r="F20" s="42"/>
      <c r="G20" s="43"/>
    </row>
    <row r="21" spans="1:7" x14ac:dyDescent="0.2">
      <c r="A21" s="41"/>
      <c r="B21" s="58"/>
      <c r="C21" s="42"/>
      <c r="D21" s="65" t="s">
        <v>62</v>
      </c>
      <c r="E21" s="42"/>
      <c r="F21" s="66">
        <f>F14</f>
        <v>2.2000000000000002</v>
      </c>
      <c r="G21" s="43"/>
    </row>
    <row r="22" spans="1:7" x14ac:dyDescent="0.2">
      <c r="A22" s="41"/>
      <c r="B22" s="58"/>
      <c r="C22" s="42"/>
      <c r="D22" s="67"/>
      <c r="E22" s="42"/>
      <c r="F22" s="68"/>
      <c r="G22" s="43"/>
    </row>
    <row r="23" spans="1:7" x14ac:dyDescent="0.2">
      <c r="A23" s="41"/>
      <c r="B23" s="58"/>
      <c r="C23" s="42"/>
      <c r="D23" s="65" t="s">
        <v>60</v>
      </c>
      <c r="E23" s="42"/>
      <c r="F23" s="115">
        <f>F16</f>
        <v>-9.0909090909090981E-2</v>
      </c>
      <c r="G23" s="43"/>
    </row>
    <row r="24" spans="1:7" x14ac:dyDescent="0.2">
      <c r="A24" s="41"/>
      <c r="B24" s="58"/>
      <c r="C24" s="42"/>
      <c r="D24" s="67"/>
      <c r="E24" s="42"/>
      <c r="F24" s="68"/>
      <c r="G24" s="43"/>
    </row>
    <row r="25" spans="1:7" x14ac:dyDescent="0.2">
      <c r="A25" s="41"/>
      <c r="B25" s="58"/>
      <c r="C25" s="42"/>
      <c r="D25" s="65" t="s">
        <v>63</v>
      </c>
      <c r="E25" s="42"/>
      <c r="F25" s="119">
        <f>F21/(1+F23)</f>
        <v>2.4200000000000004</v>
      </c>
      <c r="G25" s="43"/>
    </row>
    <row r="26" spans="1:7" x14ac:dyDescent="0.2">
      <c r="A26" s="41"/>
      <c r="B26" s="58"/>
      <c r="C26" s="42"/>
      <c r="D26" s="57"/>
      <c r="E26" s="42"/>
      <c r="F26" s="42"/>
      <c r="G26" s="43"/>
    </row>
    <row r="27" spans="1:7" x14ac:dyDescent="0.2">
      <c r="A27" s="41"/>
      <c r="B27" s="58"/>
      <c r="C27" s="42"/>
      <c r="D27" s="57"/>
      <c r="E27" s="42"/>
      <c r="F27" s="42"/>
      <c r="G27" s="43"/>
    </row>
    <row r="28" spans="1:7" x14ac:dyDescent="0.2">
      <c r="A28" s="41"/>
      <c r="B28" s="58"/>
      <c r="C28" s="42"/>
      <c r="D28" s="57"/>
      <c r="E28" s="42"/>
      <c r="F28" s="42"/>
      <c r="G28" s="43"/>
    </row>
    <row r="29" spans="1:7" x14ac:dyDescent="0.2">
      <c r="A29" s="41"/>
      <c r="B29" s="42"/>
      <c r="C29" s="42"/>
      <c r="D29" s="57"/>
      <c r="E29" s="42"/>
      <c r="F29" s="42"/>
      <c r="G29" s="43"/>
    </row>
    <row r="30" spans="1:7" x14ac:dyDescent="0.2">
      <c r="A30" s="41"/>
      <c r="B30" s="148"/>
      <c r="C30" s="42"/>
      <c r="D30" s="57"/>
      <c r="E30" s="42"/>
      <c r="F30" s="42"/>
      <c r="G30" s="43"/>
    </row>
    <row r="31" spans="1:7" x14ac:dyDescent="0.2">
      <c r="A31" s="41"/>
      <c r="B31" s="195" t="s">
        <v>155</v>
      </c>
      <c r="C31" s="190"/>
      <c r="D31" s="190"/>
      <c r="E31" s="190"/>
      <c r="F31" s="190"/>
      <c r="G31" s="43"/>
    </row>
    <row r="32" spans="1:7" x14ac:dyDescent="0.2">
      <c r="A32" s="41"/>
      <c r="B32" s="190"/>
      <c r="C32" s="190"/>
      <c r="D32" s="190"/>
      <c r="E32" s="190"/>
      <c r="F32" s="190"/>
      <c r="G32" s="43"/>
    </row>
    <row r="33" spans="1:7" ht="13.5" thickBot="1" x14ac:dyDescent="0.25">
      <c r="A33" s="48"/>
      <c r="B33" s="49"/>
      <c r="C33" s="49"/>
      <c r="D33" s="69"/>
      <c r="E33" s="49"/>
      <c r="F33" s="49"/>
      <c r="G33" s="50"/>
    </row>
    <row r="47" spans="1:7" x14ac:dyDescent="0.2">
      <c r="D47"/>
      <c r="E47"/>
      <c r="G47"/>
    </row>
    <row r="48" spans="1:7" x14ac:dyDescent="0.2">
      <c r="D48"/>
      <c r="E48"/>
      <c r="G48"/>
    </row>
    <row r="49" spans="4:7" x14ac:dyDescent="0.2">
      <c r="D49"/>
      <c r="E49"/>
      <c r="G49"/>
    </row>
    <row r="50" spans="4:7" x14ac:dyDescent="0.2">
      <c r="D50"/>
      <c r="E50"/>
      <c r="G50"/>
    </row>
    <row r="51" spans="4:7" x14ac:dyDescent="0.2">
      <c r="D51"/>
      <c r="E51"/>
      <c r="G51"/>
    </row>
    <row r="52" spans="4:7" x14ac:dyDescent="0.2">
      <c r="D52"/>
      <c r="E52"/>
      <c r="G52"/>
    </row>
    <row r="53" spans="4:7" x14ac:dyDescent="0.2">
      <c r="D53"/>
      <c r="E53"/>
      <c r="G53"/>
    </row>
    <row r="54" spans="4:7" x14ac:dyDescent="0.2">
      <c r="D54"/>
      <c r="E54"/>
      <c r="G54"/>
    </row>
  </sheetData>
  <mergeCells count="3">
    <mergeCell ref="B2:F2"/>
    <mergeCell ref="B4:F7"/>
    <mergeCell ref="B31:F32"/>
  </mergeCells>
  <printOptions horizontalCentered="1"/>
  <pageMargins left="0.7" right="0.7" top="0.75" bottom="0.75" header="0.3" footer="0.3"/>
  <pageSetup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heetViews>
  <sheetFormatPr defaultRowHeight="12.75" x14ac:dyDescent="0.2"/>
  <cols>
    <col min="1" max="1" width="2.83203125" customWidth="1"/>
    <col min="2" max="2" width="46.83203125" customWidth="1"/>
    <col min="3" max="3" width="2.83203125" customWidth="1"/>
    <col min="4" max="4" width="4.83203125" customWidth="1"/>
    <col min="5" max="5" width="2.83203125" customWidth="1"/>
    <col min="6" max="6" width="16.83203125" customWidth="1"/>
    <col min="7" max="7" width="2.83203125" customWidth="1"/>
  </cols>
  <sheetData>
    <row r="1" spans="1:7" x14ac:dyDescent="0.2">
      <c r="A1" s="38"/>
      <c r="B1" s="39"/>
      <c r="C1" s="39"/>
      <c r="D1" s="39"/>
      <c r="E1" s="39"/>
      <c r="F1" s="39"/>
      <c r="G1" s="40"/>
    </row>
    <row r="2" spans="1:7" ht="18.75" x14ac:dyDescent="0.2">
      <c r="A2" s="3"/>
      <c r="B2" s="184" t="s">
        <v>219</v>
      </c>
      <c r="C2" s="184"/>
      <c r="D2" s="184"/>
      <c r="E2" s="184"/>
      <c r="F2" s="184"/>
      <c r="G2" s="4"/>
    </row>
    <row r="3" spans="1:7" x14ac:dyDescent="0.2">
      <c r="A3" s="41"/>
      <c r="B3" s="16"/>
      <c r="C3" s="42"/>
      <c r="D3" s="42"/>
      <c r="E3" s="42"/>
      <c r="F3" s="42"/>
      <c r="G3" s="43"/>
    </row>
    <row r="4" spans="1:7" x14ac:dyDescent="0.2">
      <c r="A4" s="41"/>
      <c r="B4" s="185" t="s">
        <v>66</v>
      </c>
      <c r="C4" s="185"/>
      <c r="D4" s="185"/>
      <c r="E4" s="186"/>
      <c r="F4" s="186"/>
      <c r="G4" s="43"/>
    </row>
    <row r="5" spans="1:7" x14ac:dyDescent="0.2">
      <c r="A5" s="41"/>
      <c r="B5" s="186"/>
      <c r="C5" s="186"/>
      <c r="D5" s="186"/>
      <c r="E5" s="186"/>
      <c r="F5" s="186"/>
      <c r="G5" s="43"/>
    </row>
    <row r="6" spans="1:7" x14ac:dyDescent="0.2">
      <c r="A6" s="41"/>
      <c r="B6" s="55"/>
      <c r="C6" s="55"/>
      <c r="D6" s="55"/>
      <c r="E6" s="55"/>
      <c r="F6" s="55"/>
      <c r="G6" s="43"/>
    </row>
    <row r="7" spans="1:7" x14ac:dyDescent="0.2">
      <c r="A7" s="41"/>
      <c r="B7" s="42"/>
      <c r="C7" s="42"/>
      <c r="D7" s="42"/>
      <c r="E7" s="42"/>
      <c r="F7" s="42"/>
      <c r="G7" s="43"/>
    </row>
    <row r="8" spans="1:7" x14ac:dyDescent="0.2">
      <c r="A8" s="41"/>
      <c r="B8" s="21" t="s">
        <v>34</v>
      </c>
      <c r="C8" s="42"/>
      <c r="D8" s="18" t="s">
        <v>24</v>
      </c>
      <c r="E8" s="42"/>
      <c r="F8" s="44" t="s">
        <v>35</v>
      </c>
      <c r="G8" s="43"/>
    </row>
    <row r="9" spans="1:7" x14ac:dyDescent="0.2">
      <c r="A9" s="41"/>
      <c r="B9" s="42" t="s">
        <v>50</v>
      </c>
      <c r="C9" s="42"/>
      <c r="D9" s="58" t="s">
        <v>80</v>
      </c>
      <c r="E9" s="42"/>
      <c r="F9" s="45">
        <v>25</v>
      </c>
      <c r="G9" s="43"/>
    </row>
    <row r="10" spans="1:7" x14ac:dyDescent="0.2">
      <c r="A10" s="41"/>
      <c r="B10" s="42" t="s">
        <v>51</v>
      </c>
      <c r="C10" s="42"/>
      <c r="D10" s="58" t="s">
        <v>81</v>
      </c>
      <c r="E10" s="42"/>
      <c r="F10" s="45">
        <v>29</v>
      </c>
      <c r="G10" s="43"/>
    </row>
    <row r="11" spans="1:7" x14ac:dyDescent="0.2">
      <c r="A11" s="41"/>
      <c r="B11" s="42"/>
      <c r="C11" s="42"/>
      <c r="D11" s="42"/>
      <c r="E11" s="42"/>
      <c r="F11" s="46"/>
      <c r="G11" s="43"/>
    </row>
    <row r="12" spans="1:7" x14ac:dyDescent="0.2">
      <c r="A12" s="41"/>
      <c r="B12" s="21" t="s">
        <v>49</v>
      </c>
      <c r="C12" s="42"/>
      <c r="D12" s="42"/>
      <c r="E12" s="42"/>
      <c r="F12" s="46"/>
      <c r="G12" s="43"/>
    </row>
    <row r="13" spans="1:7" x14ac:dyDescent="0.2">
      <c r="A13" s="41"/>
      <c r="B13" s="42" t="s">
        <v>52</v>
      </c>
      <c r="C13" s="42"/>
      <c r="D13" s="42"/>
      <c r="E13" s="42"/>
      <c r="F13" s="115">
        <f>(F9-F10)/F10</f>
        <v>-0.13793103448275862</v>
      </c>
      <c r="G13" s="43"/>
    </row>
    <row r="14" spans="1:7" x14ac:dyDescent="0.2">
      <c r="A14" s="41"/>
      <c r="B14" s="42"/>
      <c r="C14" s="42"/>
      <c r="D14" s="42"/>
      <c r="E14" s="42"/>
      <c r="F14" s="74"/>
      <c r="G14" s="43"/>
    </row>
    <row r="15" spans="1:7" x14ac:dyDescent="0.2">
      <c r="A15" s="41"/>
      <c r="B15" s="92" t="s">
        <v>79</v>
      </c>
      <c r="C15" s="42"/>
      <c r="D15" s="42"/>
      <c r="E15" s="42"/>
      <c r="F15" s="74"/>
      <c r="G15" s="43"/>
    </row>
    <row r="16" spans="1:7" ht="13.5" thickBot="1" x14ac:dyDescent="0.25">
      <c r="A16" s="48"/>
      <c r="B16" s="49"/>
      <c r="C16" s="49"/>
      <c r="D16" s="49"/>
      <c r="E16" s="49"/>
      <c r="F16" s="49"/>
      <c r="G16" s="50"/>
    </row>
  </sheetData>
  <mergeCells count="2">
    <mergeCell ref="B2:F2"/>
    <mergeCell ref="B4:F5"/>
  </mergeCells>
  <phoneticPr fontId="0" type="noConversion"/>
  <printOptions horizontalCentered="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heetViews>
  <sheetFormatPr defaultRowHeight="12.75" x14ac:dyDescent="0.2"/>
  <cols>
    <col min="1" max="1" width="2.83203125" customWidth="1"/>
    <col min="2" max="2" width="50.83203125" customWidth="1"/>
    <col min="3" max="3" width="2.83203125" customWidth="1"/>
    <col min="4" max="4" width="16.83203125" customWidth="1"/>
    <col min="5" max="5" width="2.83203125" customWidth="1"/>
  </cols>
  <sheetData>
    <row r="1" spans="1:5" x14ac:dyDescent="0.2">
      <c r="A1" s="38"/>
      <c r="B1" s="39"/>
      <c r="C1" s="39"/>
      <c r="D1" s="39"/>
      <c r="E1" s="40"/>
    </row>
    <row r="2" spans="1:5" ht="18.75" x14ac:dyDescent="0.2">
      <c r="A2" s="3"/>
      <c r="B2" s="184" t="s">
        <v>220</v>
      </c>
      <c r="C2" s="184"/>
      <c r="D2" s="184"/>
      <c r="E2" s="4"/>
    </row>
    <row r="3" spans="1:5" x14ac:dyDescent="0.2">
      <c r="A3" s="41"/>
      <c r="B3" s="16"/>
      <c r="C3" s="42"/>
      <c r="D3" s="42"/>
      <c r="E3" s="43"/>
    </row>
    <row r="4" spans="1:5" x14ac:dyDescent="0.2">
      <c r="A4" s="41"/>
      <c r="B4" s="191" t="s">
        <v>156</v>
      </c>
      <c r="C4" s="186"/>
      <c r="D4" s="186"/>
      <c r="E4" s="43"/>
    </row>
    <row r="5" spans="1:5" x14ac:dyDescent="0.2">
      <c r="A5" s="41"/>
      <c r="B5" s="186"/>
      <c r="C5" s="186"/>
      <c r="D5" s="186"/>
      <c r="E5" s="43"/>
    </row>
    <row r="6" spans="1:5" x14ac:dyDescent="0.2">
      <c r="A6" s="41"/>
      <c r="B6" s="186"/>
      <c r="C6" s="186"/>
      <c r="D6" s="186"/>
      <c r="E6" s="43"/>
    </row>
    <row r="7" spans="1:5" x14ac:dyDescent="0.2">
      <c r="A7" s="41"/>
      <c r="B7" s="42"/>
      <c r="C7" s="42"/>
      <c r="D7" s="42"/>
      <c r="E7" s="43"/>
    </row>
    <row r="8" spans="1:5" x14ac:dyDescent="0.2">
      <c r="A8" s="41"/>
      <c r="B8" s="21" t="s">
        <v>34</v>
      </c>
      <c r="C8" s="42"/>
      <c r="D8" s="44" t="s">
        <v>35</v>
      </c>
      <c r="E8" s="43"/>
    </row>
    <row r="9" spans="1:5" x14ac:dyDescent="0.2">
      <c r="A9" s="41"/>
      <c r="B9" s="42" t="s">
        <v>117</v>
      </c>
      <c r="C9" s="42"/>
      <c r="D9" s="45">
        <v>1.8</v>
      </c>
      <c r="E9" s="43"/>
    </row>
    <row r="10" spans="1:5" x14ac:dyDescent="0.2">
      <c r="A10" s="41"/>
      <c r="B10" s="42" t="s">
        <v>118</v>
      </c>
      <c r="C10" s="42"/>
      <c r="D10" s="45">
        <v>2.39</v>
      </c>
      <c r="E10" s="43"/>
    </row>
    <row r="11" spans="1:5" x14ac:dyDescent="0.2">
      <c r="A11" s="41"/>
      <c r="B11" s="42"/>
      <c r="C11" s="42"/>
      <c r="D11" s="46"/>
      <c r="E11" s="43"/>
    </row>
    <row r="12" spans="1:5" x14ac:dyDescent="0.2">
      <c r="A12" s="41"/>
      <c r="B12" s="21" t="s">
        <v>36</v>
      </c>
      <c r="C12" s="42"/>
      <c r="D12" s="46"/>
      <c r="E12" s="43"/>
    </row>
    <row r="13" spans="1:5" x14ac:dyDescent="0.2">
      <c r="A13" s="41"/>
      <c r="B13" s="42" t="s">
        <v>37</v>
      </c>
      <c r="C13" s="42"/>
      <c r="D13" s="115">
        <f>(D9-D10)/D10</f>
        <v>-0.2468619246861925</v>
      </c>
      <c r="E13" s="43"/>
    </row>
    <row r="14" spans="1:5" x14ac:dyDescent="0.2">
      <c r="A14" s="41"/>
      <c r="B14" s="42" t="s">
        <v>38</v>
      </c>
      <c r="C14" s="42"/>
      <c r="D14" s="47" t="s">
        <v>39</v>
      </c>
      <c r="E14" s="43"/>
    </row>
    <row r="15" spans="1:5" x14ac:dyDescent="0.2">
      <c r="A15" s="41"/>
      <c r="B15" s="42"/>
      <c r="C15" s="42"/>
      <c r="D15" s="47"/>
      <c r="E15" s="43"/>
    </row>
    <row r="16" spans="1:5" x14ac:dyDescent="0.2">
      <c r="A16" s="41"/>
      <c r="B16" s="92" t="s">
        <v>82</v>
      </c>
      <c r="C16" s="42"/>
      <c r="D16" s="47"/>
      <c r="E16" s="43"/>
    </row>
    <row r="17" spans="1:5" x14ac:dyDescent="0.2">
      <c r="A17" s="41"/>
      <c r="B17" s="42"/>
      <c r="C17" s="42"/>
      <c r="D17" s="47"/>
      <c r="E17" s="43"/>
    </row>
    <row r="18" spans="1:5" ht="13.5" thickBot="1" x14ac:dyDescent="0.25">
      <c r="A18" s="48"/>
      <c r="B18" s="49"/>
      <c r="C18" s="49"/>
      <c r="D18" s="49"/>
      <c r="E18" s="50"/>
    </row>
  </sheetData>
  <mergeCells count="2">
    <mergeCell ref="B2:D2"/>
    <mergeCell ref="B4:D6"/>
  </mergeCells>
  <phoneticPr fontId="6" type="noConversion"/>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heetViews>
  <sheetFormatPr defaultColWidth="9.1640625" defaultRowHeight="12.75" x14ac:dyDescent="0.2"/>
  <cols>
    <col min="1" max="1" width="2.6640625" style="137" customWidth="1"/>
    <col min="2" max="2" width="34.83203125" style="137" customWidth="1"/>
    <col min="3" max="3" width="2.83203125" style="137" customWidth="1"/>
    <col min="4" max="9" width="14.83203125" style="137" customWidth="1"/>
    <col min="10" max="10" width="2.6640625" style="137" customWidth="1"/>
    <col min="11" max="229" width="9.1640625" style="137"/>
    <col min="230" max="230" width="2.6640625" style="137" customWidth="1"/>
    <col min="231" max="231" width="26.6640625" style="137" customWidth="1"/>
    <col min="232" max="232" width="10.6640625" style="137" customWidth="1"/>
    <col min="233" max="233" width="11.6640625" style="137" customWidth="1"/>
    <col min="234" max="238" width="10.6640625" style="137" customWidth="1"/>
    <col min="239" max="239" width="2.6640625" style="137" customWidth="1"/>
    <col min="240" max="242" width="9.1640625" style="137"/>
    <col min="243" max="243" width="11.1640625" style="137" bestFit="1" customWidth="1"/>
    <col min="244" max="485" width="9.1640625" style="137"/>
    <col min="486" max="486" width="2.6640625" style="137" customWidth="1"/>
    <col min="487" max="487" width="26.6640625" style="137" customWidth="1"/>
    <col min="488" max="488" width="10.6640625" style="137" customWidth="1"/>
    <col min="489" max="489" width="11.6640625" style="137" customWidth="1"/>
    <col min="490" max="494" width="10.6640625" style="137" customWidth="1"/>
    <col min="495" max="495" width="2.6640625" style="137" customWidth="1"/>
    <col min="496" max="498" width="9.1640625" style="137"/>
    <col min="499" max="499" width="11.1640625" style="137" bestFit="1" customWidth="1"/>
    <col min="500" max="741" width="9.1640625" style="137"/>
    <col min="742" max="742" width="2.6640625" style="137" customWidth="1"/>
    <col min="743" max="743" width="26.6640625" style="137" customWidth="1"/>
    <col min="744" max="744" width="10.6640625" style="137" customWidth="1"/>
    <col min="745" max="745" width="11.6640625" style="137" customWidth="1"/>
    <col min="746" max="750" width="10.6640625" style="137" customWidth="1"/>
    <col min="751" max="751" width="2.6640625" style="137" customWidth="1"/>
    <col min="752" max="754" width="9.1640625" style="137"/>
    <col min="755" max="755" width="11.1640625" style="137" bestFit="1" customWidth="1"/>
    <col min="756" max="997" width="9.1640625" style="137"/>
    <col min="998" max="998" width="2.6640625" style="137" customWidth="1"/>
    <col min="999" max="999" width="26.6640625" style="137" customWidth="1"/>
    <col min="1000" max="1000" width="10.6640625" style="137" customWidth="1"/>
    <col min="1001" max="1001" width="11.6640625" style="137" customWidth="1"/>
    <col min="1002" max="1006" width="10.6640625" style="137" customWidth="1"/>
    <col min="1007" max="1007" width="2.6640625" style="137" customWidth="1"/>
    <col min="1008" max="1010" width="9.1640625" style="137"/>
    <col min="1011" max="1011" width="11.1640625" style="137" bestFit="1" customWidth="1"/>
    <col min="1012" max="1253" width="9.1640625" style="137"/>
    <col min="1254" max="1254" width="2.6640625" style="137" customWidth="1"/>
    <col min="1255" max="1255" width="26.6640625" style="137" customWidth="1"/>
    <col min="1256" max="1256" width="10.6640625" style="137" customWidth="1"/>
    <col min="1257" max="1257" width="11.6640625" style="137" customWidth="1"/>
    <col min="1258" max="1262" width="10.6640625" style="137" customWidth="1"/>
    <col min="1263" max="1263" width="2.6640625" style="137" customWidth="1"/>
    <col min="1264" max="1266" width="9.1640625" style="137"/>
    <col min="1267" max="1267" width="11.1640625" style="137" bestFit="1" customWidth="1"/>
    <col min="1268" max="1509" width="9.1640625" style="137"/>
    <col min="1510" max="1510" width="2.6640625" style="137" customWidth="1"/>
    <col min="1511" max="1511" width="26.6640625" style="137" customWidth="1"/>
    <col min="1512" max="1512" width="10.6640625" style="137" customWidth="1"/>
    <col min="1513" max="1513" width="11.6640625" style="137" customWidth="1"/>
    <col min="1514" max="1518" width="10.6640625" style="137" customWidth="1"/>
    <col min="1519" max="1519" width="2.6640625" style="137" customWidth="1"/>
    <col min="1520" max="1522" width="9.1640625" style="137"/>
    <col min="1523" max="1523" width="11.1640625" style="137" bestFit="1" customWidth="1"/>
    <col min="1524" max="1765" width="9.1640625" style="137"/>
    <col min="1766" max="1766" width="2.6640625" style="137" customWidth="1"/>
    <col min="1767" max="1767" width="26.6640625" style="137" customWidth="1"/>
    <col min="1768" max="1768" width="10.6640625" style="137" customWidth="1"/>
    <col min="1769" max="1769" width="11.6640625" style="137" customWidth="1"/>
    <col min="1770" max="1774" width="10.6640625" style="137" customWidth="1"/>
    <col min="1775" max="1775" width="2.6640625" style="137" customWidth="1"/>
    <col min="1776" max="1778" width="9.1640625" style="137"/>
    <col min="1779" max="1779" width="11.1640625" style="137" bestFit="1" customWidth="1"/>
    <col min="1780" max="2021" width="9.1640625" style="137"/>
    <col min="2022" max="2022" width="2.6640625" style="137" customWidth="1"/>
    <col min="2023" max="2023" width="26.6640625" style="137" customWidth="1"/>
    <col min="2024" max="2024" width="10.6640625" style="137" customWidth="1"/>
    <col min="2025" max="2025" width="11.6640625" style="137" customWidth="1"/>
    <col min="2026" max="2030" width="10.6640625" style="137" customWidth="1"/>
    <col min="2031" max="2031" width="2.6640625" style="137" customWidth="1"/>
    <col min="2032" max="2034" width="9.1640625" style="137"/>
    <col min="2035" max="2035" width="11.1640625" style="137" bestFit="1" customWidth="1"/>
    <col min="2036" max="2277" width="9.1640625" style="137"/>
    <col min="2278" max="2278" width="2.6640625" style="137" customWidth="1"/>
    <col min="2279" max="2279" width="26.6640625" style="137" customWidth="1"/>
    <col min="2280" max="2280" width="10.6640625" style="137" customWidth="1"/>
    <col min="2281" max="2281" width="11.6640625" style="137" customWidth="1"/>
    <col min="2282" max="2286" width="10.6640625" style="137" customWidth="1"/>
    <col min="2287" max="2287" width="2.6640625" style="137" customWidth="1"/>
    <col min="2288" max="2290" width="9.1640625" style="137"/>
    <col min="2291" max="2291" width="11.1640625" style="137" bestFit="1" customWidth="1"/>
    <col min="2292" max="2533" width="9.1640625" style="137"/>
    <col min="2534" max="2534" width="2.6640625" style="137" customWidth="1"/>
    <col min="2535" max="2535" width="26.6640625" style="137" customWidth="1"/>
    <col min="2536" max="2536" width="10.6640625" style="137" customWidth="1"/>
    <col min="2537" max="2537" width="11.6640625" style="137" customWidth="1"/>
    <col min="2538" max="2542" width="10.6640625" style="137" customWidth="1"/>
    <col min="2543" max="2543" width="2.6640625" style="137" customWidth="1"/>
    <col min="2544" max="2546" width="9.1640625" style="137"/>
    <col min="2547" max="2547" width="11.1640625" style="137" bestFit="1" customWidth="1"/>
    <col min="2548" max="2789" width="9.1640625" style="137"/>
    <col min="2790" max="2790" width="2.6640625" style="137" customWidth="1"/>
    <col min="2791" max="2791" width="26.6640625" style="137" customWidth="1"/>
    <col min="2792" max="2792" width="10.6640625" style="137" customWidth="1"/>
    <col min="2793" max="2793" width="11.6640625" style="137" customWidth="1"/>
    <col min="2794" max="2798" width="10.6640625" style="137" customWidth="1"/>
    <col min="2799" max="2799" width="2.6640625" style="137" customWidth="1"/>
    <col min="2800" max="2802" width="9.1640625" style="137"/>
    <col min="2803" max="2803" width="11.1640625" style="137" bestFit="1" customWidth="1"/>
    <col min="2804" max="3045" width="9.1640625" style="137"/>
    <col min="3046" max="3046" width="2.6640625" style="137" customWidth="1"/>
    <col min="3047" max="3047" width="26.6640625" style="137" customWidth="1"/>
    <col min="3048" max="3048" width="10.6640625" style="137" customWidth="1"/>
    <col min="3049" max="3049" width="11.6640625" style="137" customWidth="1"/>
    <col min="3050" max="3054" width="10.6640625" style="137" customWidth="1"/>
    <col min="3055" max="3055" width="2.6640625" style="137" customWidth="1"/>
    <col min="3056" max="3058" width="9.1640625" style="137"/>
    <col min="3059" max="3059" width="11.1640625" style="137" bestFit="1" customWidth="1"/>
    <col min="3060" max="3301" width="9.1640625" style="137"/>
    <col min="3302" max="3302" width="2.6640625" style="137" customWidth="1"/>
    <col min="3303" max="3303" width="26.6640625" style="137" customWidth="1"/>
    <col min="3304" max="3304" width="10.6640625" style="137" customWidth="1"/>
    <col min="3305" max="3305" width="11.6640625" style="137" customWidth="1"/>
    <col min="3306" max="3310" width="10.6640625" style="137" customWidth="1"/>
    <col min="3311" max="3311" width="2.6640625" style="137" customWidth="1"/>
    <col min="3312" max="3314" width="9.1640625" style="137"/>
    <col min="3315" max="3315" width="11.1640625" style="137" bestFit="1" customWidth="1"/>
    <col min="3316" max="3557" width="9.1640625" style="137"/>
    <col min="3558" max="3558" width="2.6640625" style="137" customWidth="1"/>
    <col min="3559" max="3559" width="26.6640625" style="137" customWidth="1"/>
    <col min="3560" max="3560" width="10.6640625" style="137" customWidth="1"/>
    <col min="3561" max="3561" width="11.6640625" style="137" customWidth="1"/>
    <col min="3562" max="3566" width="10.6640625" style="137" customWidth="1"/>
    <col min="3567" max="3567" width="2.6640625" style="137" customWidth="1"/>
    <col min="3568" max="3570" width="9.1640625" style="137"/>
    <col min="3571" max="3571" width="11.1640625" style="137" bestFit="1" customWidth="1"/>
    <col min="3572" max="3813" width="9.1640625" style="137"/>
    <col min="3814" max="3814" width="2.6640625" style="137" customWidth="1"/>
    <col min="3815" max="3815" width="26.6640625" style="137" customWidth="1"/>
    <col min="3816" max="3816" width="10.6640625" style="137" customWidth="1"/>
    <col min="3817" max="3817" width="11.6640625" style="137" customWidth="1"/>
    <col min="3818" max="3822" width="10.6640625" style="137" customWidth="1"/>
    <col min="3823" max="3823" width="2.6640625" style="137" customWidth="1"/>
    <col min="3824" max="3826" width="9.1640625" style="137"/>
    <col min="3827" max="3827" width="11.1640625" style="137" bestFit="1" customWidth="1"/>
    <col min="3828" max="4069" width="9.1640625" style="137"/>
    <col min="4070" max="4070" width="2.6640625" style="137" customWidth="1"/>
    <col min="4071" max="4071" width="26.6640625" style="137" customWidth="1"/>
    <col min="4072" max="4072" width="10.6640625" style="137" customWidth="1"/>
    <col min="4073" max="4073" width="11.6640625" style="137" customWidth="1"/>
    <col min="4074" max="4078" width="10.6640625" style="137" customWidth="1"/>
    <col min="4079" max="4079" width="2.6640625" style="137" customWidth="1"/>
    <col min="4080" max="4082" width="9.1640625" style="137"/>
    <col min="4083" max="4083" width="11.1640625" style="137" bestFit="1" customWidth="1"/>
    <col min="4084" max="4325" width="9.1640625" style="137"/>
    <col min="4326" max="4326" width="2.6640625" style="137" customWidth="1"/>
    <col min="4327" max="4327" width="26.6640625" style="137" customWidth="1"/>
    <col min="4328" max="4328" width="10.6640625" style="137" customWidth="1"/>
    <col min="4329" max="4329" width="11.6640625" style="137" customWidth="1"/>
    <col min="4330" max="4334" width="10.6640625" style="137" customWidth="1"/>
    <col min="4335" max="4335" width="2.6640625" style="137" customWidth="1"/>
    <col min="4336" max="4338" width="9.1640625" style="137"/>
    <col min="4339" max="4339" width="11.1640625" style="137" bestFit="1" customWidth="1"/>
    <col min="4340" max="4581" width="9.1640625" style="137"/>
    <col min="4582" max="4582" width="2.6640625" style="137" customWidth="1"/>
    <col min="4583" max="4583" width="26.6640625" style="137" customWidth="1"/>
    <col min="4584" max="4584" width="10.6640625" style="137" customWidth="1"/>
    <col min="4585" max="4585" width="11.6640625" style="137" customWidth="1"/>
    <col min="4586" max="4590" width="10.6640625" style="137" customWidth="1"/>
    <col min="4591" max="4591" width="2.6640625" style="137" customWidth="1"/>
    <col min="4592" max="4594" width="9.1640625" style="137"/>
    <col min="4595" max="4595" width="11.1640625" style="137" bestFit="1" customWidth="1"/>
    <col min="4596" max="4837" width="9.1640625" style="137"/>
    <col min="4838" max="4838" width="2.6640625" style="137" customWidth="1"/>
    <col min="4839" max="4839" width="26.6640625" style="137" customWidth="1"/>
    <col min="4840" max="4840" width="10.6640625" style="137" customWidth="1"/>
    <col min="4841" max="4841" width="11.6640625" style="137" customWidth="1"/>
    <col min="4842" max="4846" width="10.6640625" style="137" customWidth="1"/>
    <col min="4847" max="4847" width="2.6640625" style="137" customWidth="1"/>
    <col min="4848" max="4850" width="9.1640625" style="137"/>
    <col min="4851" max="4851" width="11.1640625" style="137" bestFit="1" customWidth="1"/>
    <col min="4852" max="5093" width="9.1640625" style="137"/>
    <col min="5094" max="5094" width="2.6640625" style="137" customWidth="1"/>
    <col min="5095" max="5095" width="26.6640625" style="137" customWidth="1"/>
    <col min="5096" max="5096" width="10.6640625" style="137" customWidth="1"/>
    <col min="5097" max="5097" width="11.6640625" style="137" customWidth="1"/>
    <col min="5098" max="5102" width="10.6640625" style="137" customWidth="1"/>
    <col min="5103" max="5103" width="2.6640625" style="137" customWidth="1"/>
    <col min="5104" max="5106" width="9.1640625" style="137"/>
    <col min="5107" max="5107" width="11.1640625" style="137" bestFit="1" customWidth="1"/>
    <col min="5108" max="5349" width="9.1640625" style="137"/>
    <col min="5350" max="5350" width="2.6640625" style="137" customWidth="1"/>
    <col min="5351" max="5351" width="26.6640625" style="137" customWidth="1"/>
    <col min="5352" max="5352" width="10.6640625" style="137" customWidth="1"/>
    <col min="5353" max="5353" width="11.6640625" style="137" customWidth="1"/>
    <col min="5354" max="5358" width="10.6640625" style="137" customWidth="1"/>
    <col min="5359" max="5359" width="2.6640625" style="137" customWidth="1"/>
    <col min="5360" max="5362" width="9.1640625" style="137"/>
    <col min="5363" max="5363" width="11.1640625" style="137" bestFit="1" customWidth="1"/>
    <col min="5364" max="5605" width="9.1640625" style="137"/>
    <col min="5606" max="5606" width="2.6640625" style="137" customWidth="1"/>
    <col min="5607" max="5607" width="26.6640625" style="137" customWidth="1"/>
    <col min="5608" max="5608" width="10.6640625" style="137" customWidth="1"/>
    <col min="5609" max="5609" width="11.6640625" style="137" customWidth="1"/>
    <col min="5610" max="5614" width="10.6640625" style="137" customWidth="1"/>
    <col min="5615" max="5615" width="2.6640625" style="137" customWidth="1"/>
    <col min="5616" max="5618" width="9.1640625" style="137"/>
    <col min="5619" max="5619" width="11.1640625" style="137" bestFit="1" customWidth="1"/>
    <col min="5620" max="5861" width="9.1640625" style="137"/>
    <col min="5862" max="5862" width="2.6640625" style="137" customWidth="1"/>
    <col min="5863" max="5863" width="26.6640625" style="137" customWidth="1"/>
    <col min="5864" max="5864" width="10.6640625" style="137" customWidth="1"/>
    <col min="5865" max="5865" width="11.6640625" style="137" customWidth="1"/>
    <col min="5866" max="5870" width="10.6640625" style="137" customWidth="1"/>
    <col min="5871" max="5871" width="2.6640625" style="137" customWidth="1"/>
    <col min="5872" max="5874" width="9.1640625" style="137"/>
    <col min="5875" max="5875" width="11.1640625" style="137" bestFit="1" customWidth="1"/>
    <col min="5876" max="6117" width="9.1640625" style="137"/>
    <col min="6118" max="6118" width="2.6640625" style="137" customWidth="1"/>
    <col min="6119" max="6119" width="26.6640625" style="137" customWidth="1"/>
    <col min="6120" max="6120" width="10.6640625" style="137" customWidth="1"/>
    <col min="6121" max="6121" width="11.6640625" style="137" customWidth="1"/>
    <col min="6122" max="6126" width="10.6640625" style="137" customWidth="1"/>
    <col min="6127" max="6127" width="2.6640625" style="137" customWidth="1"/>
    <col min="6128" max="6130" width="9.1640625" style="137"/>
    <col min="6131" max="6131" width="11.1640625" style="137" bestFit="1" customWidth="1"/>
    <col min="6132" max="6373" width="9.1640625" style="137"/>
    <col min="6374" max="6374" width="2.6640625" style="137" customWidth="1"/>
    <col min="6375" max="6375" width="26.6640625" style="137" customWidth="1"/>
    <col min="6376" max="6376" width="10.6640625" style="137" customWidth="1"/>
    <col min="6377" max="6377" width="11.6640625" style="137" customWidth="1"/>
    <col min="6378" max="6382" width="10.6640625" style="137" customWidth="1"/>
    <col min="6383" max="6383" width="2.6640625" style="137" customWidth="1"/>
    <col min="6384" max="6386" width="9.1640625" style="137"/>
    <col min="6387" max="6387" width="11.1640625" style="137" bestFit="1" customWidth="1"/>
    <col min="6388" max="6629" width="9.1640625" style="137"/>
    <col min="6630" max="6630" width="2.6640625" style="137" customWidth="1"/>
    <col min="6631" max="6631" width="26.6640625" style="137" customWidth="1"/>
    <col min="6632" max="6632" width="10.6640625" style="137" customWidth="1"/>
    <col min="6633" max="6633" width="11.6640625" style="137" customWidth="1"/>
    <col min="6634" max="6638" width="10.6640625" style="137" customWidth="1"/>
    <col min="6639" max="6639" width="2.6640625" style="137" customWidth="1"/>
    <col min="6640" max="6642" width="9.1640625" style="137"/>
    <col min="6643" max="6643" width="11.1640625" style="137" bestFit="1" customWidth="1"/>
    <col min="6644" max="6885" width="9.1640625" style="137"/>
    <col min="6886" max="6886" width="2.6640625" style="137" customWidth="1"/>
    <col min="6887" max="6887" width="26.6640625" style="137" customWidth="1"/>
    <col min="6888" max="6888" width="10.6640625" style="137" customWidth="1"/>
    <col min="6889" max="6889" width="11.6640625" style="137" customWidth="1"/>
    <col min="6890" max="6894" width="10.6640625" style="137" customWidth="1"/>
    <col min="6895" max="6895" width="2.6640625" style="137" customWidth="1"/>
    <col min="6896" max="6898" width="9.1640625" style="137"/>
    <col min="6899" max="6899" width="11.1640625" style="137" bestFit="1" customWidth="1"/>
    <col min="6900" max="7141" width="9.1640625" style="137"/>
    <col min="7142" max="7142" width="2.6640625" style="137" customWidth="1"/>
    <col min="7143" max="7143" width="26.6640625" style="137" customWidth="1"/>
    <col min="7144" max="7144" width="10.6640625" style="137" customWidth="1"/>
    <col min="7145" max="7145" width="11.6640625" style="137" customWidth="1"/>
    <col min="7146" max="7150" width="10.6640625" style="137" customWidth="1"/>
    <col min="7151" max="7151" width="2.6640625" style="137" customWidth="1"/>
    <col min="7152" max="7154" width="9.1640625" style="137"/>
    <col min="7155" max="7155" width="11.1640625" style="137" bestFit="1" customWidth="1"/>
    <col min="7156" max="7397" width="9.1640625" style="137"/>
    <col min="7398" max="7398" width="2.6640625" style="137" customWidth="1"/>
    <col min="7399" max="7399" width="26.6640625" style="137" customWidth="1"/>
    <col min="7400" max="7400" width="10.6640625" style="137" customWidth="1"/>
    <col min="7401" max="7401" width="11.6640625" style="137" customWidth="1"/>
    <col min="7402" max="7406" width="10.6640625" style="137" customWidth="1"/>
    <col min="7407" max="7407" width="2.6640625" style="137" customWidth="1"/>
    <col min="7408" max="7410" width="9.1640625" style="137"/>
    <col min="7411" max="7411" width="11.1640625" style="137" bestFit="1" customWidth="1"/>
    <col min="7412" max="7653" width="9.1640625" style="137"/>
    <col min="7654" max="7654" width="2.6640625" style="137" customWidth="1"/>
    <col min="7655" max="7655" width="26.6640625" style="137" customWidth="1"/>
    <col min="7656" max="7656" width="10.6640625" style="137" customWidth="1"/>
    <col min="7657" max="7657" width="11.6640625" style="137" customWidth="1"/>
    <col min="7658" max="7662" width="10.6640625" style="137" customWidth="1"/>
    <col min="7663" max="7663" width="2.6640625" style="137" customWidth="1"/>
    <col min="7664" max="7666" width="9.1640625" style="137"/>
    <col min="7667" max="7667" width="11.1640625" style="137" bestFit="1" customWidth="1"/>
    <col min="7668" max="7909" width="9.1640625" style="137"/>
    <col min="7910" max="7910" width="2.6640625" style="137" customWidth="1"/>
    <col min="7911" max="7911" width="26.6640625" style="137" customWidth="1"/>
    <col min="7912" max="7912" width="10.6640625" style="137" customWidth="1"/>
    <col min="7913" max="7913" width="11.6640625" style="137" customWidth="1"/>
    <col min="7914" max="7918" width="10.6640625" style="137" customWidth="1"/>
    <col min="7919" max="7919" width="2.6640625" style="137" customWidth="1"/>
    <col min="7920" max="7922" width="9.1640625" style="137"/>
    <col min="7923" max="7923" width="11.1640625" style="137" bestFit="1" customWidth="1"/>
    <col min="7924" max="8165" width="9.1640625" style="137"/>
    <col min="8166" max="8166" width="2.6640625" style="137" customWidth="1"/>
    <col min="8167" max="8167" width="26.6640625" style="137" customWidth="1"/>
    <col min="8168" max="8168" width="10.6640625" style="137" customWidth="1"/>
    <col min="8169" max="8169" width="11.6640625" style="137" customWidth="1"/>
    <col min="8170" max="8174" width="10.6640625" style="137" customWidth="1"/>
    <col min="8175" max="8175" width="2.6640625" style="137" customWidth="1"/>
    <col min="8176" max="8178" width="9.1640625" style="137"/>
    <col min="8179" max="8179" width="11.1640625" style="137" bestFit="1" customWidth="1"/>
    <col min="8180" max="8421" width="9.1640625" style="137"/>
    <col min="8422" max="8422" width="2.6640625" style="137" customWidth="1"/>
    <col min="8423" max="8423" width="26.6640625" style="137" customWidth="1"/>
    <col min="8424" max="8424" width="10.6640625" style="137" customWidth="1"/>
    <col min="8425" max="8425" width="11.6640625" style="137" customWidth="1"/>
    <col min="8426" max="8430" width="10.6640625" style="137" customWidth="1"/>
    <col min="8431" max="8431" width="2.6640625" style="137" customWidth="1"/>
    <col min="8432" max="8434" width="9.1640625" style="137"/>
    <col min="8435" max="8435" width="11.1640625" style="137" bestFit="1" customWidth="1"/>
    <col min="8436" max="8677" width="9.1640625" style="137"/>
    <col min="8678" max="8678" width="2.6640625" style="137" customWidth="1"/>
    <col min="8679" max="8679" width="26.6640625" style="137" customWidth="1"/>
    <col min="8680" max="8680" width="10.6640625" style="137" customWidth="1"/>
    <col min="8681" max="8681" width="11.6640625" style="137" customWidth="1"/>
    <col min="8682" max="8686" width="10.6640625" style="137" customWidth="1"/>
    <col min="8687" max="8687" width="2.6640625" style="137" customWidth="1"/>
    <col min="8688" max="8690" width="9.1640625" style="137"/>
    <col min="8691" max="8691" width="11.1640625" style="137" bestFit="1" customWidth="1"/>
    <col min="8692" max="8933" width="9.1640625" style="137"/>
    <col min="8934" max="8934" width="2.6640625" style="137" customWidth="1"/>
    <col min="8935" max="8935" width="26.6640625" style="137" customWidth="1"/>
    <col min="8936" max="8936" width="10.6640625" style="137" customWidth="1"/>
    <col min="8937" max="8937" width="11.6640625" style="137" customWidth="1"/>
    <col min="8938" max="8942" width="10.6640625" style="137" customWidth="1"/>
    <col min="8943" max="8943" width="2.6640625" style="137" customWidth="1"/>
    <col min="8944" max="8946" width="9.1640625" style="137"/>
    <col min="8947" max="8947" width="11.1640625" style="137" bestFit="1" customWidth="1"/>
    <col min="8948" max="9189" width="9.1640625" style="137"/>
    <col min="9190" max="9190" width="2.6640625" style="137" customWidth="1"/>
    <col min="9191" max="9191" width="26.6640625" style="137" customWidth="1"/>
    <col min="9192" max="9192" width="10.6640625" style="137" customWidth="1"/>
    <col min="9193" max="9193" width="11.6640625" style="137" customWidth="1"/>
    <col min="9194" max="9198" width="10.6640625" style="137" customWidth="1"/>
    <col min="9199" max="9199" width="2.6640625" style="137" customWidth="1"/>
    <col min="9200" max="9202" width="9.1640625" style="137"/>
    <col min="9203" max="9203" width="11.1640625" style="137" bestFit="1" customWidth="1"/>
    <col min="9204" max="9445" width="9.1640625" style="137"/>
    <col min="9446" max="9446" width="2.6640625" style="137" customWidth="1"/>
    <col min="9447" max="9447" width="26.6640625" style="137" customWidth="1"/>
    <col min="9448" max="9448" width="10.6640625" style="137" customWidth="1"/>
    <col min="9449" max="9449" width="11.6640625" style="137" customWidth="1"/>
    <col min="9450" max="9454" width="10.6640625" style="137" customWidth="1"/>
    <col min="9455" max="9455" width="2.6640625" style="137" customWidth="1"/>
    <col min="9456" max="9458" width="9.1640625" style="137"/>
    <col min="9459" max="9459" width="11.1640625" style="137" bestFit="1" customWidth="1"/>
    <col min="9460" max="9701" width="9.1640625" style="137"/>
    <col min="9702" max="9702" width="2.6640625" style="137" customWidth="1"/>
    <col min="9703" max="9703" width="26.6640625" style="137" customWidth="1"/>
    <col min="9704" max="9704" width="10.6640625" style="137" customWidth="1"/>
    <col min="9705" max="9705" width="11.6640625" style="137" customWidth="1"/>
    <col min="9706" max="9710" width="10.6640625" style="137" customWidth="1"/>
    <col min="9711" max="9711" width="2.6640625" style="137" customWidth="1"/>
    <col min="9712" max="9714" width="9.1640625" style="137"/>
    <col min="9715" max="9715" width="11.1640625" style="137" bestFit="1" customWidth="1"/>
    <col min="9716" max="9957" width="9.1640625" style="137"/>
    <col min="9958" max="9958" width="2.6640625" style="137" customWidth="1"/>
    <col min="9959" max="9959" width="26.6640625" style="137" customWidth="1"/>
    <col min="9960" max="9960" width="10.6640625" style="137" customWidth="1"/>
    <col min="9961" max="9961" width="11.6640625" style="137" customWidth="1"/>
    <col min="9962" max="9966" width="10.6640625" style="137" customWidth="1"/>
    <col min="9967" max="9967" width="2.6640625" style="137" customWidth="1"/>
    <col min="9968" max="9970" width="9.1640625" style="137"/>
    <col min="9971" max="9971" width="11.1640625" style="137" bestFit="1" customWidth="1"/>
    <col min="9972" max="10213" width="9.1640625" style="137"/>
    <col min="10214" max="10214" width="2.6640625" style="137" customWidth="1"/>
    <col min="10215" max="10215" width="26.6640625" style="137" customWidth="1"/>
    <col min="10216" max="10216" width="10.6640625" style="137" customWidth="1"/>
    <col min="10217" max="10217" width="11.6640625" style="137" customWidth="1"/>
    <col min="10218" max="10222" width="10.6640625" style="137" customWidth="1"/>
    <col min="10223" max="10223" width="2.6640625" style="137" customWidth="1"/>
    <col min="10224" max="10226" width="9.1640625" style="137"/>
    <col min="10227" max="10227" width="11.1640625" style="137" bestFit="1" customWidth="1"/>
    <col min="10228" max="10469" width="9.1640625" style="137"/>
    <col min="10470" max="10470" width="2.6640625" style="137" customWidth="1"/>
    <col min="10471" max="10471" width="26.6640625" style="137" customWidth="1"/>
    <col min="10472" max="10472" width="10.6640625" style="137" customWidth="1"/>
    <col min="10473" max="10473" width="11.6640625" style="137" customWidth="1"/>
    <col min="10474" max="10478" width="10.6640625" style="137" customWidth="1"/>
    <col min="10479" max="10479" width="2.6640625" style="137" customWidth="1"/>
    <col min="10480" max="10482" width="9.1640625" style="137"/>
    <col min="10483" max="10483" width="11.1640625" style="137" bestFit="1" customWidth="1"/>
    <col min="10484" max="10725" width="9.1640625" style="137"/>
    <col min="10726" max="10726" width="2.6640625" style="137" customWidth="1"/>
    <col min="10727" max="10727" width="26.6640625" style="137" customWidth="1"/>
    <col min="10728" max="10728" width="10.6640625" style="137" customWidth="1"/>
    <col min="10729" max="10729" width="11.6640625" style="137" customWidth="1"/>
    <col min="10730" max="10734" width="10.6640625" style="137" customWidth="1"/>
    <col min="10735" max="10735" width="2.6640625" style="137" customWidth="1"/>
    <col min="10736" max="10738" width="9.1640625" style="137"/>
    <col min="10739" max="10739" width="11.1640625" style="137" bestFit="1" customWidth="1"/>
    <col min="10740" max="10981" width="9.1640625" style="137"/>
    <col min="10982" max="10982" width="2.6640625" style="137" customWidth="1"/>
    <col min="10983" max="10983" width="26.6640625" style="137" customWidth="1"/>
    <col min="10984" max="10984" width="10.6640625" style="137" customWidth="1"/>
    <col min="10985" max="10985" width="11.6640625" style="137" customWidth="1"/>
    <col min="10986" max="10990" width="10.6640625" style="137" customWidth="1"/>
    <col min="10991" max="10991" width="2.6640625" style="137" customWidth="1"/>
    <col min="10992" max="10994" width="9.1640625" style="137"/>
    <col min="10995" max="10995" width="11.1640625" style="137" bestFit="1" customWidth="1"/>
    <col min="10996" max="11237" width="9.1640625" style="137"/>
    <col min="11238" max="11238" width="2.6640625" style="137" customWidth="1"/>
    <col min="11239" max="11239" width="26.6640625" style="137" customWidth="1"/>
    <col min="11240" max="11240" width="10.6640625" style="137" customWidth="1"/>
    <col min="11241" max="11241" width="11.6640625" style="137" customWidth="1"/>
    <col min="11242" max="11246" width="10.6640625" style="137" customWidth="1"/>
    <col min="11247" max="11247" width="2.6640625" style="137" customWidth="1"/>
    <col min="11248" max="11250" width="9.1640625" style="137"/>
    <col min="11251" max="11251" width="11.1640625" style="137" bestFit="1" customWidth="1"/>
    <col min="11252" max="11493" width="9.1640625" style="137"/>
    <col min="11494" max="11494" width="2.6640625" style="137" customWidth="1"/>
    <col min="11495" max="11495" width="26.6640625" style="137" customWidth="1"/>
    <col min="11496" max="11496" width="10.6640625" style="137" customWidth="1"/>
    <col min="11497" max="11497" width="11.6640625" style="137" customWidth="1"/>
    <col min="11498" max="11502" width="10.6640625" style="137" customWidth="1"/>
    <col min="11503" max="11503" width="2.6640625" style="137" customWidth="1"/>
    <col min="11504" max="11506" width="9.1640625" style="137"/>
    <col min="11507" max="11507" width="11.1640625" style="137" bestFit="1" customWidth="1"/>
    <col min="11508" max="11749" width="9.1640625" style="137"/>
    <col min="11750" max="11750" width="2.6640625" style="137" customWidth="1"/>
    <col min="11751" max="11751" width="26.6640625" style="137" customWidth="1"/>
    <col min="11752" max="11752" width="10.6640625" style="137" customWidth="1"/>
    <col min="11753" max="11753" width="11.6640625" style="137" customWidth="1"/>
    <col min="11754" max="11758" width="10.6640625" style="137" customWidth="1"/>
    <col min="11759" max="11759" width="2.6640625" style="137" customWidth="1"/>
    <col min="11760" max="11762" width="9.1640625" style="137"/>
    <col min="11763" max="11763" width="11.1640625" style="137" bestFit="1" customWidth="1"/>
    <col min="11764" max="12005" width="9.1640625" style="137"/>
    <col min="12006" max="12006" width="2.6640625" style="137" customWidth="1"/>
    <col min="12007" max="12007" width="26.6640625" style="137" customWidth="1"/>
    <col min="12008" max="12008" width="10.6640625" style="137" customWidth="1"/>
    <col min="12009" max="12009" width="11.6640625" style="137" customWidth="1"/>
    <col min="12010" max="12014" width="10.6640625" style="137" customWidth="1"/>
    <col min="12015" max="12015" width="2.6640625" style="137" customWidth="1"/>
    <col min="12016" max="12018" width="9.1640625" style="137"/>
    <col min="12019" max="12019" width="11.1640625" style="137" bestFit="1" customWidth="1"/>
    <col min="12020" max="12261" width="9.1640625" style="137"/>
    <col min="12262" max="12262" width="2.6640625" style="137" customWidth="1"/>
    <col min="12263" max="12263" width="26.6640625" style="137" customWidth="1"/>
    <col min="12264" max="12264" width="10.6640625" style="137" customWidth="1"/>
    <col min="12265" max="12265" width="11.6640625" style="137" customWidth="1"/>
    <col min="12266" max="12270" width="10.6640625" style="137" customWidth="1"/>
    <col min="12271" max="12271" width="2.6640625" style="137" customWidth="1"/>
    <col min="12272" max="12274" width="9.1640625" style="137"/>
    <col min="12275" max="12275" width="11.1640625" style="137" bestFit="1" customWidth="1"/>
    <col min="12276" max="12517" width="9.1640625" style="137"/>
    <col min="12518" max="12518" width="2.6640625" style="137" customWidth="1"/>
    <col min="12519" max="12519" width="26.6640625" style="137" customWidth="1"/>
    <col min="12520" max="12520" width="10.6640625" style="137" customWidth="1"/>
    <col min="12521" max="12521" width="11.6640625" style="137" customWidth="1"/>
    <col min="12522" max="12526" width="10.6640625" style="137" customWidth="1"/>
    <col min="12527" max="12527" width="2.6640625" style="137" customWidth="1"/>
    <col min="12528" max="12530" width="9.1640625" style="137"/>
    <col min="12531" max="12531" width="11.1640625" style="137" bestFit="1" customWidth="1"/>
    <col min="12532" max="12773" width="9.1640625" style="137"/>
    <col min="12774" max="12774" width="2.6640625" style="137" customWidth="1"/>
    <col min="12775" max="12775" width="26.6640625" style="137" customWidth="1"/>
    <col min="12776" max="12776" width="10.6640625" style="137" customWidth="1"/>
    <col min="12777" max="12777" width="11.6640625" style="137" customWidth="1"/>
    <col min="12778" max="12782" width="10.6640625" style="137" customWidth="1"/>
    <col min="12783" max="12783" width="2.6640625" style="137" customWidth="1"/>
    <col min="12784" max="12786" width="9.1640625" style="137"/>
    <col min="12787" max="12787" width="11.1640625" style="137" bestFit="1" customWidth="1"/>
    <col min="12788" max="13029" width="9.1640625" style="137"/>
    <col min="13030" max="13030" width="2.6640625" style="137" customWidth="1"/>
    <col min="13031" max="13031" width="26.6640625" style="137" customWidth="1"/>
    <col min="13032" max="13032" width="10.6640625" style="137" customWidth="1"/>
    <col min="13033" max="13033" width="11.6640625" style="137" customWidth="1"/>
    <col min="13034" max="13038" width="10.6640625" style="137" customWidth="1"/>
    <col min="13039" max="13039" width="2.6640625" style="137" customWidth="1"/>
    <col min="13040" max="13042" width="9.1640625" style="137"/>
    <col min="13043" max="13043" width="11.1640625" style="137" bestFit="1" customWidth="1"/>
    <col min="13044" max="13285" width="9.1640625" style="137"/>
    <col min="13286" max="13286" width="2.6640625" style="137" customWidth="1"/>
    <col min="13287" max="13287" width="26.6640625" style="137" customWidth="1"/>
    <col min="13288" max="13288" width="10.6640625" style="137" customWidth="1"/>
    <col min="13289" max="13289" width="11.6640625" style="137" customWidth="1"/>
    <col min="13290" max="13294" width="10.6640625" style="137" customWidth="1"/>
    <col min="13295" max="13295" width="2.6640625" style="137" customWidth="1"/>
    <col min="13296" max="13298" width="9.1640625" style="137"/>
    <col min="13299" max="13299" width="11.1640625" style="137" bestFit="1" customWidth="1"/>
    <col min="13300" max="13541" width="9.1640625" style="137"/>
    <col min="13542" max="13542" width="2.6640625" style="137" customWidth="1"/>
    <col min="13543" max="13543" width="26.6640625" style="137" customWidth="1"/>
    <col min="13544" max="13544" width="10.6640625" style="137" customWidth="1"/>
    <col min="13545" max="13545" width="11.6640625" style="137" customWidth="1"/>
    <col min="13546" max="13550" width="10.6640625" style="137" customWidth="1"/>
    <col min="13551" max="13551" width="2.6640625" style="137" customWidth="1"/>
    <col min="13552" max="13554" width="9.1640625" style="137"/>
    <col min="13555" max="13555" width="11.1640625" style="137" bestFit="1" customWidth="1"/>
    <col min="13556" max="13797" width="9.1640625" style="137"/>
    <col min="13798" max="13798" width="2.6640625" style="137" customWidth="1"/>
    <col min="13799" max="13799" width="26.6640625" style="137" customWidth="1"/>
    <col min="13800" max="13800" width="10.6640625" style="137" customWidth="1"/>
    <col min="13801" max="13801" width="11.6640625" style="137" customWidth="1"/>
    <col min="13802" max="13806" width="10.6640625" style="137" customWidth="1"/>
    <col min="13807" max="13807" width="2.6640625" style="137" customWidth="1"/>
    <col min="13808" max="13810" width="9.1640625" style="137"/>
    <col min="13811" max="13811" width="11.1640625" style="137" bestFit="1" customWidth="1"/>
    <col min="13812" max="14053" width="9.1640625" style="137"/>
    <col min="14054" max="14054" width="2.6640625" style="137" customWidth="1"/>
    <col min="14055" max="14055" width="26.6640625" style="137" customWidth="1"/>
    <col min="14056" max="14056" width="10.6640625" style="137" customWidth="1"/>
    <col min="14057" max="14057" width="11.6640625" style="137" customWidth="1"/>
    <col min="14058" max="14062" width="10.6640625" style="137" customWidth="1"/>
    <col min="14063" max="14063" width="2.6640625" style="137" customWidth="1"/>
    <col min="14064" max="14066" width="9.1640625" style="137"/>
    <col min="14067" max="14067" width="11.1640625" style="137" bestFit="1" customWidth="1"/>
    <col min="14068" max="14309" width="9.1640625" style="137"/>
    <col min="14310" max="14310" width="2.6640625" style="137" customWidth="1"/>
    <col min="14311" max="14311" width="26.6640625" style="137" customWidth="1"/>
    <col min="14312" max="14312" width="10.6640625" style="137" customWidth="1"/>
    <col min="14313" max="14313" width="11.6640625" style="137" customWidth="1"/>
    <col min="14314" max="14318" width="10.6640625" style="137" customWidth="1"/>
    <col min="14319" max="14319" width="2.6640625" style="137" customWidth="1"/>
    <col min="14320" max="14322" width="9.1640625" style="137"/>
    <col min="14323" max="14323" width="11.1640625" style="137" bestFit="1" customWidth="1"/>
    <col min="14324" max="14565" width="9.1640625" style="137"/>
    <col min="14566" max="14566" width="2.6640625" style="137" customWidth="1"/>
    <col min="14567" max="14567" width="26.6640625" style="137" customWidth="1"/>
    <col min="14568" max="14568" width="10.6640625" style="137" customWidth="1"/>
    <col min="14569" max="14569" width="11.6640625" style="137" customWidth="1"/>
    <col min="14570" max="14574" width="10.6640625" style="137" customWidth="1"/>
    <col min="14575" max="14575" width="2.6640625" style="137" customWidth="1"/>
    <col min="14576" max="14578" width="9.1640625" style="137"/>
    <col min="14579" max="14579" width="11.1640625" style="137" bestFit="1" customWidth="1"/>
    <col min="14580" max="14821" width="9.1640625" style="137"/>
    <col min="14822" max="14822" width="2.6640625" style="137" customWidth="1"/>
    <col min="14823" max="14823" width="26.6640625" style="137" customWidth="1"/>
    <col min="14824" max="14824" width="10.6640625" style="137" customWidth="1"/>
    <col min="14825" max="14825" width="11.6640625" style="137" customWidth="1"/>
    <col min="14826" max="14830" width="10.6640625" style="137" customWidth="1"/>
    <col min="14831" max="14831" width="2.6640625" style="137" customWidth="1"/>
    <col min="14832" max="14834" width="9.1640625" style="137"/>
    <col min="14835" max="14835" width="11.1640625" style="137" bestFit="1" customWidth="1"/>
    <col min="14836" max="15077" width="9.1640625" style="137"/>
    <col min="15078" max="15078" width="2.6640625" style="137" customWidth="1"/>
    <col min="15079" max="15079" width="26.6640625" style="137" customWidth="1"/>
    <col min="15080" max="15080" width="10.6640625" style="137" customWidth="1"/>
    <col min="15081" max="15081" width="11.6640625" style="137" customWidth="1"/>
    <col min="15082" max="15086" width="10.6640625" style="137" customWidth="1"/>
    <col min="15087" max="15087" width="2.6640625" style="137" customWidth="1"/>
    <col min="15088" max="15090" width="9.1640625" style="137"/>
    <col min="15091" max="15091" width="11.1640625" style="137" bestFit="1" customWidth="1"/>
    <col min="15092" max="15333" width="9.1640625" style="137"/>
    <col min="15334" max="15334" width="2.6640625" style="137" customWidth="1"/>
    <col min="15335" max="15335" width="26.6640625" style="137" customWidth="1"/>
    <col min="15336" max="15336" width="10.6640625" style="137" customWidth="1"/>
    <col min="15337" max="15337" width="11.6640625" style="137" customWidth="1"/>
    <col min="15338" max="15342" width="10.6640625" style="137" customWidth="1"/>
    <col min="15343" max="15343" width="2.6640625" style="137" customWidth="1"/>
    <col min="15344" max="15346" width="9.1640625" style="137"/>
    <col min="15347" max="15347" width="11.1640625" style="137" bestFit="1" customWidth="1"/>
    <col min="15348" max="15589" width="9.1640625" style="137"/>
    <col min="15590" max="15590" width="2.6640625" style="137" customWidth="1"/>
    <col min="15591" max="15591" width="26.6640625" style="137" customWidth="1"/>
    <col min="15592" max="15592" width="10.6640625" style="137" customWidth="1"/>
    <col min="15593" max="15593" width="11.6640625" style="137" customWidth="1"/>
    <col min="15594" max="15598" width="10.6640625" style="137" customWidth="1"/>
    <col min="15599" max="15599" width="2.6640625" style="137" customWidth="1"/>
    <col min="15600" max="15602" width="9.1640625" style="137"/>
    <col min="15603" max="15603" width="11.1640625" style="137" bestFit="1" customWidth="1"/>
    <col min="15604" max="15845" width="9.1640625" style="137"/>
    <col min="15846" max="15846" width="2.6640625" style="137" customWidth="1"/>
    <col min="15847" max="15847" width="26.6640625" style="137" customWidth="1"/>
    <col min="15848" max="15848" width="10.6640625" style="137" customWidth="1"/>
    <col min="15849" max="15849" width="11.6640625" style="137" customWidth="1"/>
    <col min="15850" max="15854" width="10.6640625" style="137" customWidth="1"/>
    <col min="15855" max="15855" width="2.6640625" style="137" customWidth="1"/>
    <col min="15856" max="15858" width="9.1640625" style="137"/>
    <col min="15859" max="15859" width="11.1640625" style="137" bestFit="1" customWidth="1"/>
    <col min="15860" max="16101" width="9.1640625" style="137"/>
    <col min="16102" max="16102" width="2.6640625" style="137" customWidth="1"/>
    <col min="16103" max="16103" width="26.6640625" style="137" customWidth="1"/>
    <col min="16104" max="16104" width="10.6640625" style="137" customWidth="1"/>
    <col min="16105" max="16105" width="11.6640625" style="137" customWidth="1"/>
    <col min="16106" max="16110" width="10.6640625" style="137" customWidth="1"/>
    <col min="16111" max="16111" width="2.6640625" style="137" customWidth="1"/>
    <col min="16112" max="16114" width="9.1640625" style="137"/>
    <col min="16115" max="16115" width="11.1640625" style="137" bestFit="1" customWidth="1"/>
    <col min="16116" max="16384" width="9.1640625" style="137"/>
  </cols>
  <sheetData>
    <row r="1" spans="1:10" x14ac:dyDescent="0.2">
      <c r="A1" s="149"/>
      <c r="B1" s="150"/>
      <c r="C1" s="150"/>
      <c r="D1" s="150"/>
      <c r="E1" s="150"/>
      <c r="F1" s="150"/>
      <c r="G1" s="150"/>
      <c r="H1" s="150"/>
      <c r="I1" s="150"/>
      <c r="J1" s="151"/>
    </row>
    <row r="2" spans="1:10" ht="18.75" x14ac:dyDescent="0.2">
      <c r="A2" s="152"/>
      <c r="B2" s="196" t="s">
        <v>221</v>
      </c>
      <c r="C2" s="196"/>
      <c r="D2" s="196"/>
      <c r="E2" s="196"/>
      <c r="F2" s="197"/>
      <c r="G2" s="197"/>
      <c r="H2" s="197"/>
      <c r="I2" s="197"/>
      <c r="J2" s="153"/>
    </row>
    <row r="3" spans="1:10" x14ac:dyDescent="0.2">
      <c r="A3" s="152"/>
      <c r="B3" s="17"/>
      <c r="C3" s="17"/>
      <c r="D3" s="25"/>
      <c r="E3" s="136" t="s">
        <v>125</v>
      </c>
      <c r="F3" s="136"/>
      <c r="G3" s="136"/>
      <c r="H3" s="136"/>
      <c r="I3" s="136"/>
      <c r="J3" s="153"/>
    </row>
    <row r="4" spans="1:10" ht="12.75" customHeight="1" x14ac:dyDescent="0.2">
      <c r="A4" s="152"/>
      <c r="B4" s="198" t="s">
        <v>148</v>
      </c>
      <c r="C4" s="192"/>
      <c r="D4" s="192"/>
      <c r="E4" s="192"/>
      <c r="F4" s="192"/>
      <c r="G4" s="192"/>
      <c r="H4" s="192"/>
      <c r="I4" s="192"/>
      <c r="J4" s="153"/>
    </row>
    <row r="5" spans="1:10" x14ac:dyDescent="0.2">
      <c r="A5" s="152"/>
      <c r="B5" s="192"/>
      <c r="C5" s="192"/>
      <c r="D5" s="192"/>
      <c r="E5" s="192"/>
      <c r="F5" s="192"/>
      <c r="G5" s="192"/>
      <c r="H5" s="192"/>
      <c r="I5" s="192"/>
      <c r="J5" s="153"/>
    </row>
    <row r="6" spans="1:10" x14ac:dyDescent="0.2">
      <c r="A6" s="152"/>
      <c r="B6" s="192"/>
      <c r="C6" s="192"/>
      <c r="D6" s="192"/>
      <c r="E6" s="192"/>
      <c r="F6" s="192"/>
      <c r="G6" s="192"/>
      <c r="H6" s="192"/>
      <c r="I6" s="192"/>
      <c r="J6" s="153"/>
    </row>
    <row r="7" spans="1:10" x14ac:dyDescent="0.2">
      <c r="A7" s="152"/>
      <c r="B7" s="154"/>
      <c r="C7" s="154"/>
      <c r="D7" s="154"/>
      <c r="E7" s="154"/>
      <c r="F7" s="154"/>
      <c r="G7" s="154"/>
      <c r="H7" s="154"/>
      <c r="I7" s="154"/>
      <c r="J7" s="153"/>
    </row>
    <row r="8" spans="1:10" ht="12.75" customHeight="1" x14ac:dyDescent="0.2">
      <c r="A8" s="152"/>
      <c r="B8" s="198" t="s">
        <v>149</v>
      </c>
      <c r="C8" s="192"/>
      <c r="D8" s="192"/>
      <c r="E8" s="192"/>
      <c r="F8" s="192"/>
      <c r="G8" s="192"/>
      <c r="H8" s="192"/>
      <c r="I8" s="192"/>
      <c r="J8" s="153"/>
    </row>
    <row r="9" spans="1:10" x14ac:dyDescent="0.2">
      <c r="A9" s="152"/>
      <c r="B9" s="192"/>
      <c r="C9" s="192"/>
      <c r="D9" s="192"/>
      <c r="E9" s="192"/>
      <c r="F9" s="192"/>
      <c r="G9" s="192"/>
      <c r="H9" s="192"/>
      <c r="I9" s="192"/>
      <c r="J9" s="153"/>
    </row>
    <row r="10" spans="1:10" x14ac:dyDescent="0.2">
      <c r="A10" s="152"/>
      <c r="B10" s="154"/>
      <c r="C10" s="154"/>
      <c r="D10" s="154"/>
      <c r="E10" s="154"/>
      <c r="F10" s="154"/>
      <c r="G10" s="154"/>
      <c r="H10" s="154"/>
      <c r="I10" s="154"/>
      <c r="J10" s="153"/>
    </row>
    <row r="11" spans="1:10" x14ac:dyDescent="0.2">
      <c r="A11" s="152"/>
      <c r="B11" s="136" t="s">
        <v>150</v>
      </c>
      <c r="C11" s="17"/>
      <c r="D11" s="25"/>
      <c r="E11" s="136"/>
      <c r="F11" s="136"/>
      <c r="G11" s="136"/>
      <c r="H11" s="136"/>
      <c r="I11" s="136"/>
      <c r="J11" s="153"/>
    </row>
    <row r="12" spans="1:10" x14ac:dyDescent="0.2">
      <c r="A12" s="152"/>
      <c r="B12" s="136" t="s">
        <v>151</v>
      </c>
      <c r="C12" s="17"/>
      <c r="D12" s="25"/>
      <c r="E12" s="136"/>
      <c r="F12" s="136"/>
      <c r="G12" s="136"/>
      <c r="H12" s="136"/>
      <c r="I12" s="136"/>
      <c r="J12" s="153"/>
    </row>
    <row r="13" spans="1:10" x14ac:dyDescent="0.2">
      <c r="A13" s="152"/>
      <c r="B13" s="136" t="s">
        <v>152</v>
      </c>
      <c r="C13" s="17"/>
      <c r="D13" s="25"/>
      <c r="E13" s="136"/>
      <c r="F13" s="136"/>
      <c r="G13" s="136"/>
      <c r="H13" s="136"/>
      <c r="I13" s="136"/>
      <c r="J13" s="153"/>
    </row>
    <row r="14" spans="1:10" x14ac:dyDescent="0.2">
      <c r="A14" s="152"/>
      <c r="B14" s="136" t="s">
        <v>153</v>
      </c>
      <c r="C14" s="17"/>
      <c r="D14" s="25"/>
      <c r="E14" s="136"/>
      <c r="F14" s="136"/>
      <c r="G14" s="136"/>
      <c r="H14" s="136"/>
      <c r="I14" s="136"/>
      <c r="J14" s="153"/>
    </row>
    <row r="15" spans="1:10" x14ac:dyDescent="0.2">
      <c r="A15" s="152"/>
      <c r="B15" s="17"/>
      <c r="C15" s="17"/>
      <c r="D15" s="25"/>
      <c r="E15" s="136"/>
      <c r="F15" s="136"/>
      <c r="G15" s="136"/>
      <c r="H15" s="136"/>
      <c r="I15" s="136"/>
      <c r="J15" s="153"/>
    </row>
    <row r="16" spans="1:10" x14ac:dyDescent="0.2">
      <c r="A16" s="152"/>
      <c r="B16" s="136" t="s">
        <v>128</v>
      </c>
      <c r="C16" s="136"/>
      <c r="D16" s="143" t="s">
        <v>137</v>
      </c>
      <c r="E16" s="136"/>
      <c r="F16" s="136"/>
      <c r="G16" s="136"/>
      <c r="H16" s="136"/>
      <c r="I16" s="136"/>
      <c r="J16" s="153"/>
    </row>
    <row r="17" spans="1:10" x14ac:dyDescent="0.2">
      <c r="A17" s="152"/>
      <c r="B17" s="136" t="s">
        <v>129</v>
      </c>
      <c r="C17" s="136"/>
      <c r="D17" s="138">
        <v>200</v>
      </c>
      <c r="E17" s="136"/>
      <c r="F17" s="136"/>
      <c r="G17" s="136"/>
      <c r="H17" s="136"/>
      <c r="I17" s="136"/>
      <c r="J17" s="153"/>
    </row>
    <row r="18" spans="1:10" x14ac:dyDescent="0.2">
      <c r="A18" s="152"/>
      <c r="B18" s="136" t="s">
        <v>130</v>
      </c>
      <c r="C18" s="136"/>
      <c r="D18" s="139">
        <v>150</v>
      </c>
      <c r="E18" s="136"/>
      <c r="F18" s="136"/>
      <c r="G18" s="136"/>
      <c r="H18" s="136"/>
      <c r="I18" s="136"/>
      <c r="J18" s="153"/>
    </row>
    <row r="19" spans="1:10" x14ac:dyDescent="0.2">
      <c r="A19" s="152"/>
      <c r="B19" s="136" t="s">
        <v>131</v>
      </c>
      <c r="C19" s="136"/>
      <c r="D19" s="140">
        <v>1200</v>
      </c>
      <c r="E19" s="136"/>
      <c r="F19" s="136"/>
      <c r="G19" s="136"/>
      <c r="H19" s="136"/>
      <c r="I19" s="136"/>
      <c r="J19" s="153"/>
    </row>
    <row r="20" spans="1:10" x14ac:dyDescent="0.2">
      <c r="A20" s="152"/>
      <c r="B20" s="136"/>
      <c r="C20" s="136"/>
      <c r="D20" s="155"/>
      <c r="E20" s="155"/>
      <c r="F20" s="155"/>
      <c r="G20" s="155"/>
      <c r="H20" s="155"/>
      <c r="I20" s="155"/>
      <c r="J20" s="153"/>
    </row>
    <row r="21" spans="1:10" x14ac:dyDescent="0.2">
      <c r="A21" s="152"/>
      <c r="B21" s="144" t="s">
        <v>140</v>
      </c>
      <c r="C21" s="136"/>
      <c r="D21" s="142" t="s">
        <v>139</v>
      </c>
      <c r="E21" s="142" t="s">
        <v>133</v>
      </c>
      <c r="F21" s="142" t="s">
        <v>132</v>
      </c>
      <c r="G21" s="141" t="s">
        <v>134</v>
      </c>
      <c r="H21" s="142" t="s">
        <v>135</v>
      </c>
      <c r="I21" s="142" t="s">
        <v>136</v>
      </c>
      <c r="J21" s="153"/>
    </row>
    <row r="22" spans="1:10" x14ac:dyDescent="0.2">
      <c r="A22" s="152"/>
      <c r="B22" s="146" t="s">
        <v>126</v>
      </c>
      <c r="C22" s="136"/>
      <c r="D22" s="156">
        <v>35.286000000000001</v>
      </c>
      <c r="E22" s="156">
        <v>48.252000000000002</v>
      </c>
      <c r="F22" s="156">
        <v>56.249000000000002</v>
      </c>
      <c r="G22" s="156">
        <v>70.284999999999997</v>
      </c>
      <c r="H22" s="156">
        <v>55.362000000000002</v>
      </c>
      <c r="I22" s="156">
        <v>76.638999999999996</v>
      </c>
      <c r="J22" s="153"/>
    </row>
    <row r="23" spans="1:10" x14ac:dyDescent="0.2">
      <c r="A23" s="152"/>
      <c r="B23" s="136" t="s">
        <v>127</v>
      </c>
      <c r="C23" s="136"/>
      <c r="D23" s="156">
        <v>32.408000000000001</v>
      </c>
      <c r="E23" s="156">
        <v>46.73</v>
      </c>
      <c r="F23" s="156">
        <v>54.415999999999997</v>
      </c>
      <c r="G23" s="156">
        <v>67.509</v>
      </c>
      <c r="H23" s="156">
        <v>54.619</v>
      </c>
      <c r="I23" s="156">
        <v>65.070999999999998</v>
      </c>
      <c r="J23" s="153"/>
    </row>
    <row r="24" spans="1:10" x14ac:dyDescent="0.2">
      <c r="A24" s="152"/>
      <c r="B24" s="136" t="s">
        <v>138</v>
      </c>
      <c r="C24" s="136"/>
      <c r="D24" s="155">
        <f>D22/D23</f>
        <v>1.0888052332757343</v>
      </c>
      <c r="E24" s="155">
        <f>E22/E23</f>
        <v>1.0325700834581641</v>
      </c>
      <c r="F24" s="155">
        <f t="shared" ref="F24:I24" si="0">F22/F23</f>
        <v>1.0336849456042341</v>
      </c>
      <c r="G24" s="155">
        <f t="shared" si="0"/>
        <v>1.0411204432001659</v>
      </c>
      <c r="H24" s="155">
        <f t="shared" si="0"/>
        <v>1.0136033248503269</v>
      </c>
      <c r="I24" s="155">
        <f t="shared" si="0"/>
        <v>1.1777750457192913</v>
      </c>
      <c r="J24" s="153"/>
    </row>
    <row r="25" spans="1:10" x14ac:dyDescent="0.2">
      <c r="A25" s="152"/>
      <c r="B25" s="157"/>
      <c r="C25" s="157"/>
      <c r="D25" s="158"/>
      <c r="E25" s="155"/>
      <c r="F25" s="155"/>
      <c r="G25" s="155"/>
      <c r="H25" s="155"/>
      <c r="I25" s="155"/>
      <c r="J25" s="153"/>
    </row>
    <row r="26" spans="1:10" x14ac:dyDescent="0.2">
      <c r="A26" s="152"/>
      <c r="B26" s="17" t="s">
        <v>150</v>
      </c>
      <c r="C26" s="157"/>
      <c r="D26" s="158"/>
      <c r="E26" s="155"/>
      <c r="F26" s="155"/>
      <c r="G26" s="155"/>
      <c r="H26" s="155"/>
      <c r="I26" s="155"/>
      <c r="J26" s="153"/>
    </row>
    <row r="27" spans="1:10" x14ac:dyDescent="0.2">
      <c r="A27" s="152"/>
      <c r="B27" s="157"/>
      <c r="C27" s="157"/>
      <c r="D27" s="158"/>
      <c r="E27" s="155"/>
      <c r="F27" s="155"/>
      <c r="G27" s="155"/>
      <c r="H27" s="155"/>
      <c r="I27" s="155"/>
      <c r="J27" s="153"/>
    </row>
    <row r="28" spans="1:10" x14ac:dyDescent="0.2">
      <c r="A28" s="152"/>
      <c r="B28" s="144" t="s">
        <v>141</v>
      </c>
      <c r="C28" s="157"/>
      <c r="D28" s="142" t="s">
        <v>139</v>
      </c>
      <c r="E28" s="142" t="s">
        <v>133</v>
      </c>
      <c r="F28" s="142" t="s">
        <v>132</v>
      </c>
      <c r="G28" s="141" t="s">
        <v>134</v>
      </c>
      <c r="H28" s="142" t="s">
        <v>135</v>
      </c>
      <c r="I28" s="142" t="s">
        <v>136</v>
      </c>
      <c r="J28" s="153"/>
    </row>
    <row r="29" spans="1:10" x14ac:dyDescent="0.2">
      <c r="A29" s="152"/>
      <c r="B29" s="145" t="s">
        <v>143</v>
      </c>
      <c r="C29" s="157"/>
      <c r="D29" s="159">
        <f>$D$19</f>
        <v>1200</v>
      </c>
      <c r="E29" s="159">
        <f t="shared" ref="E29:I29" si="1">$D$19</f>
        <v>1200</v>
      </c>
      <c r="F29" s="159">
        <f t="shared" si="1"/>
        <v>1200</v>
      </c>
      <c r="G29" s="159">
        <f t="shared" si="1"/>
        <v>1200</v>
      </c>
      <c r="H29" s="159">
        <f t="shared" si="1"/>
        <v>1200</v>
      </c>
      <c r="I29" s="159">
        <f t="shared" si="1"/>
        <v>1200</v>
      </c>
      <c r="J29" s="153"/>
    </row>
    <row r="30" spans="1:10" x14ac:dyDescent="0.2">
      <c r="A30" s="152"/>
      <c r="B30" s="146" t="s">
        <v>144</v>
      </c>
      <c r="C30" s="136"/>
      <c r="D30" s="160">
        <f>$D$18*D22</f>
        <v>5292.9000000000005</v>
      </c>
      <c r="E30" s="160">
        <f t="shared" ref="E30:I30" si="2">$D$18*E22</f>
        <v>7237.8</v>
      </c>
      <c r="F30" s="160">
        <f t="shared" si="2"/>
        <v>8437.35</v>
      </c>
      <c r="G30" s="160">
        <f t="shared" si="2"/>
        <v>10542.75</v>
      </c>
      <c r="H30" s="160">
        <f t="shared" si="2"/>
        <v>8304.3000000000011</v>
      </c>
      <c r="I30" s="160">
        <f t="shared" si="2"/>
        <v>11495.849999999999</v>
      </c>
      <c r="J30" s="153"/>
    </row>
    <row r="31" spans="1:10" x14ac:dyDescent="0.2">
      <c r="A31" s="152"/>
      <c r="B31" s="146" t="s">
        <v>142</v>
      </c>
      <c r="C31" s="136"/>
      <c r="D31" s="161">
        <f>$D$17*D23</f>
        <v>6481.6</v>
      </c>
      <c r="E31" s="161">
        <f t="shared" ref="E31:I31" si="3">$D$17*E23</f>
        <v>9346</v>
      </c>
      <c r="F31" s="161">
        <f t="shared" si="3"/>
        <v>10883.199999999999</v>
      </c>
      <c r="G31" s="161">
        <f t="shared" si="3"/>
        <v>13501.8</v>
      </c>
      <c r="H31" s="161">
        <f t="shared" si="3"/>
        <v>10923.8</v>
      </c>
      <c r="I31" s="161">
        <f t="shared" si="3"/>
        <v>13014.199999999999</v>
      </c>
      <c r="J31" s="153"/>
    </row>
    <row r="32" spans="1:10" x14ac:dyDescent="0.2">
      <c r="A32" s="152"/>
      <c r="B32" s="146" t="s">
        <v>145</v>
      </c>
      <c r="C32" s="136"/>
      <c r="D32" s="160">
        <f>SUM(D29:D31)</f>
        <v>12974.5</v>
      </c>
      <c r="E32" s="160">
        <f t="shared" ref="E32:I32" si="4">SUM(E29:E31)</f>
        <v>17783.8</v>
      </c>
      <c r="F32" s="160">
        <f t="shared" si="4"/>
        <v>20520.55</v>
      </c>
      <c r="G32" s="160">
        <f t="shared" si="4"/>
        <v>25244.55</v>
      </c>
      <c r="H32" s="160">
        <f t="shared" si="4"/>
        <v>20428.099999999999</v>
      </c>
      <c r="I32" s="160">
        <f t="shared" si="4"/>
        <v>25710.049999999996</v>
      </c>
      <c r="J32" s="153"/>
    </row>
    <row r="33" spans="1:10" x14ac:dyDescent="0.2">
      <c r="A33" s="152"/>
      <c r="B33" s="146"/>
      <c r="C33" s="136"/>
      <c r="D33" s="160"/>
      <c r="E33" s="160"/>
      <c r="F33" s="160"/>
      <c r="G33" s="160"/>
      <c r="H33" s="160"/>
      <c r="I33" s="160"/>
      <c r="J33" s="153"/>
    </row>
    <row r="34" spans="1:10" x14ac:dyDescent="0.2">
      <c r="A34" s="152"/>
      <c r="B34" s="17" t="s">
        <v>151</v>
      </c>
      <c r="C34" s="136"/>
      <c r="D34" s="160"/>
      <c r="E34" s="160"/>
      <c r="F34" s="160"/>
      <c r="G34" s="160"/>
      <c r="H34" s="160"/>
      <c r="I34" s="160"/>
      <c r="J34" s="153"/>
    </row>
    <row r="35" spans="1:10" x14ac:dyDescent="0.2">
      <c r="A35" s="152"/>
      <c r="B35" s="146"/>
      <c r="C35" s="136"/>
      <c r="D35" s="160"/>
      <c r="E35" s="160"/>
      <c r="F35" s="160"/>
      <c r="G35" s="160"/>
      <c r="H35" s="160"/>
      <c r="I35" s="160"/>
      <c r="J35" s="153"/>
    </row>
    <row r="36" spans="1:10" x14ac:dyDescent="0.2">
      <c r="A36" s="152"/>
      <c r="B36" s="144" t="s">
        <v>146</v>
      </c>
      <c r="C36" s="157"/>
      <c r="D36" s="142" t="s">
        <v>139</v>
      </c>
      <c r="E36" s="142" t="s">
        <v>133</v>
      </c>
      <c r="F36" s="142" t="s">
        <v>132</v>
      </c>
      <c r="G36" s="141" t="s">
        <v>134</v>
      </c>
      <c r="H36" s="142" t="s">
        <v>135</v>
      </c>
      <c r="I36" s="142" t="s">
        <v>136</v>
      </c>
      <c r="J36" s="153"/>
    </row>
    <row r="37" spans="1:10" x14ac:dyDescent="0.2">
      <c r="A37" s="152"/>
      <c r="B37" s="145" t="s">
        <v>143</v>
      </c>
      <c r="C37" s="157"/>
      <c r="D37" s="159">
        <f>$D$19/D22</f>
        <v>34.007821799013769</v>
      </c>
      <c r="E37" s="159">
        <f t="shared" ref="E37:I37" si="5">$D$19/E22</f>
        <v>24.86943546381497</v>
      </c>
      <c r="F37" s="159">
        <f t="shared" si="5"/>
        <v>21.333712599335097</v>
      </c>
      <c r="G37" s="159">
        <f t="shared" si="5"/>
        <v>17.073344241303268</v>
      </c>
      <c r="H37" s="159">
        <f t="shared" si="5"/>
        <v>21.675517502980384</v>
      </c>
      <c r="I37" s="159">
        <f t="shared" si="5"/>
        <v>15.657824345307221</v>
      </c>
      <c r="J37" s="153"/>
    </row>
    <row r="38" spans="1:10" x14ac:dyDescent="0.2">
      <c r="A38" s="152"/>
      <c r="B38" s="146" t="s">
        <v>144</v>
      </c>
      <c r="C38" s="136"/>
      <c r="D38" s="160">
        <f>$D$18</f>
        <v>150</v>
      </c>
      <c r="E38" s="160">
        <f t="shared" ref="E38:I38" si="6">$D$18</f>
        <v>150</v>
      </c>
      <c r="F38" s="160">
        <f t="shared" si="6"/>
        <v>150</v>
      </c>
      <c r="G38" s="160">
        <f t="shared" si="6"/>
        <v>150</v>
      </c>
      <c r="H38" s="160">
        <f t="shared" si="6"/>
        <v>150</v>
      </c>
      <c r="I38" s="160">
        <f t="shared" si="6"/>
        <v>150</v>
      </c>
      <c r="J38" s="153"/>
    </row>
    <row r="39" spans="1:10" x14ac:dyDescent="0.2">
      <c r="A39" s="152"/>
      <c r="B39" s="146" t="s">
        <v>142</v>
      </c>
      <c r="C39" s="136"/>
      <c r="D39" s="161">
        <f>$D$17/D24</f>
        <v>183.68758147707308</v>
      </c>
      <c r="E39" s="161">
        <f t="shared" ref="E39:I39" si="7">$D$17/E24</f>
        <v>193.69145320401222</v>
      </c>
      <c r="F39" s="161">
        <f t="shared" si="7"/>
        <v>193.48255080090311</v>
      </c>
      <c r="G39" s="161">
        <f t="shared" si="7"/>
        <v>192.10073273102367</v>
      </c>
      <c r="H39" s="161">
        <f t="shared" si="7"/>
        <v>197.31584841588091</v>
      </c>
      <c r="I39" s="161">
        <f t="shared" si="7"/>
        <v>169.81171466224768</v>
      </c>
      <c r="J39" s="153"/>
    </row>
    <row r="40" spans="1:10" x14ac:dyDescent="0.2">
      <c r="A40" s="152"/>
      <c r="B40" s="146" t="s">
        <v>145</v>
      </c>
      <c r="C40" s="136"/>
      <c r="D40" s="160">
        <f>SUM(D37:D39)</f>
        <v>367.69540327608684</v>
      </c>
      <c r="E40" s="160">
        <f t="shared" ref="E40" si="8">SUM(E37:E39)</f>
        <v>368.56088866782716</v>
      </c>
      <c r="F40" s="160">
        <f t="shared" ref="F40" si="9">SUM(F37:F39)</f>
        <v>364.8162634002382</v>
      </c>
      <c r="G40" s="160">
        <f t="shared" ref="G40" si="10">SUM(G37:G39)</f>
        <v>359.17407697232693</v>
      </c>
      <c r="H40" s="160">
        <f t="shared" ref="H40" si="11">SUM(H37:H39)</f>
        <v>368.99136591886128</v>
      </c>
      <c r="I40" s="160">
        <f t="shared" ref="I40" si="12">SUM(I37:I39)</f>
        <v>335.46953900755489</v>
      </c>
      <c r="J40" s="153"/>
    </row>
    <row r="41" spans="1:10" x14ac:dyDescent="0.2">
      <c r="A41" s="152"/>
      <c r="B41" s="146"/>
      <c r="C41" s="136"/>
      <c r="D41" s="160"/>
      <c r="E41" s="160"/>
      <c r="F41" s="160"/>
      <c r="G41" s="160"/>
      <c r="H41" s="160"/>
      <c r="I41" s="160"/>
      <c r="J41" s="153"/>
    </row>
    <row r="42" spans="1:10" x14ac:dyDescent="0.2">
      <c r="A42" s="152"/>
      <c r="B42" s="17" t="s">
        <v>152</v>
      </c>
      <c r="C42" s="136"/>
      <c r="D42" s="160"/>
      <c r="E42" s="160"/>
      <c r="F42" s="160"/>
      <c r="G42" s="160"/>
      <c r="H42" s="160"/>
      <c r="I42" s="160"/>
      <c r="J42" s="153"/>
    </row>
    <row r="43" spans="1:10" x14ac:dyDescent="0.2">
      <c r="A43" s="152"/>
      <c r="B43" s="146"/>
      <c r="C43" s="136"/>
      <c r="D43" s="160"/>
      <c r="E43" s="160"/>
      <c r="F43" s="160"/>
      <c r="G43" s="160"/>
      <c r="H43" s="160"/>
      <c r="I43" s="160"/>
      <c r="J43" s="153"/>
    </row>
    <row r="44" spans="1:10" x14ac:dyDescent="0.2">
      <c r="A44" s="152"/>
      <c r="B44" s="144" t="s">
        <v>147</v>
      </c>
      <c r="C44" s="157"/>
      <c r="D44" s="142" t="s">
        <v>139</v>
      </c>
      <c r="E44" s="142" t="s">
        <v>133</v>
      </c>
      <c r="F44" s="142" t="s">
        <v>132</v>
      </c>
      <c r="G44" s="141" t="s">
        <v>134</v>
      </c>
      <c r="H44" s="142" t="s">
        <v>135</v>
      </c>
      <c r="I44" s="142" t="s">
        <v>136</v>
      </c>
      <c r="J44" s="153"/>
    </row>
    <row r="45" spans="1:10" x14ac:dyDescent="0.2">
      <c r="A45" s="152"/>
      <c r="B45" s="145" t="s">
        <v>143</v>
      </c>
      <c r="C45" s="157"/>
      <c r="D45" s="159">
        <f>$D$19/D23</f>
        <v>37.027894347074792</v>
      </c>
      <c r="E45" s="159">
        <f t="shared" ref="E45:I45" si="13">$D$19/E23</f>
        <v>25.679435052428847</v>
      </c>
      <c r="F45" s="159">
        <f t="shared" si="13"/>
        <v>22.052337547780066</v>
      </c>
      <c r="G45" s="159">
        <f t="shared" si="13"/>
        <v>17.775407723414656</v>
      </c>
      <c r="H45" s="159">
        <f t="shared" si="13"/>
        <v>21.970376608872371</v>
      </c>
      <c r="I45" s="159">
        <f t="shared" si="13"/>
        <v>18.441394784158842</v>
      </c>
      <c r="J45" s="153"/>
    </row>
    <row r="46" spans="1:10" x14ac:dyDescent="0.2">
      <c r="A46" s="152"/>
      <c r="B46" s="146" t="s">
        <v>144</v>
      </c>
      <c r="C46" s="136"/>
      <c r="D46" s="160">
        <f>$D$18*D24</f>
        <v>163.32078499136014</v>
      </c>
      <c r="E46" s="160">
        <f t="shared" ref="E46:I46" si="14">$D$18*E24</f>
        <v>154.88551251872462</v>
      </c>
      <c r="F46" s="160">
        <f t="shared" si="14"/>
        <v>155.05274184063512</v>
      </c>
      <c r="G46" s="160">
        <f t="shared" si="14"/>
        <v>156.16806648002489</v>
      </c>
      <c r="H46" s="160">
        <f t="shared" si="14"/>
        <v>152.04049872754902</v>
      </c>
      <c r="I46" s="160">
        <f t="shared" si="14"/>
        <v>176.6662568578937</v>
      </c>
      <c r="J46" s="153"/>
    </row>
    <row r="47" spans="1:10" x14ac:dyDescent="0.2">
      <c r="A47" s="152"/>
      <c r="B47" s="146" t="s">
        <v>142</v>
      </c>
      <c r="C47" s="136"/>
      <c r="D47" s="161">
        <f>$D$17</f>
        <v>200</v>
      </c>
      <c r="E47" s="161">
        <f t="shared" ref="E47:I47" si="15">$D$17</f>
        <v>200</v>
      </c>
      <c r="F47" s="161">
        <f t="shared" si="15"/>
        <v>200</v>
      </c>
      <c r="G47" s="161">
        <f t="shared" si="15"/>
        <v>200</v>
      </c>
      <c r="H47" s="161">
        <f t="shared" si="15"/>
        <v>200</v>
      </c>
      <c r="I47" s="161">
        <f t="shared" si="15"/>
        <v>200</v>
      </c>
      <c r="J47" s="153"/>
    </row>
    <row r="48" spans="1:10" x14ac:dyDescent="0.2">
      <c r="A48" s="152"/>
      <c r="B48" s="146" t="s">
        <v>145</v>
      </c>
      <c r="C48" s="136"/>
      <c r="D48" s="160">
        <f>SUM(D45:D47)</f>
        <v>400.34867933843492</v>
      </c>
      <c r="E48" s="160">
        <f t="shared" ref="E48" si="16">SUM(E45:E47)</f>
        <v>380.56494757115348</v>
      </c>
      <c r="F48" s="160">
        <f t="shared" ref="F48" si="17">SUM(F45:F47)</f>
        <v>377.10507938841522</v>
      </c>
      <c r="G48" s="160">
        <f t="shared" ref="G48" si="18">SUM(G45:G47)</f>
        <v>373.94347420343956</v>
      </c>
      <c r="H48" s="160">
        <f t="shared" ref="H48" si="19">SUM(H45:H47)</f>
        <v>374.01087533642141</v>
      </c>
      <c r="I48" s="160">
        <f t="shared" ref="I48" si="20">SUM(I45:I47)</f>
        <v>395.10765164205253</v>
      </c>
      <c r="J48" s="153"/>
    </row>
    <row r="49" spans="1:10" x14ac:dyDescent="0.2">
      <c r="A49" s="152"/>
      <c r="B49" s="146"/>
      <c r="C49" s="136"/>
      <c r="D49" s="160"/>
      <c r="E49" s="160"/>
      <c r="F49" s="160"/>
      <c r="G49" s="160"/>
      <c r="H49" s="160"/>
      <c r="I49" s="160"/>
      <c r="J49" s="153"/>
    </row>
    <row r="50" spans="1:10" x14ac:dyDescent="0.2">
      <c r="A50" s="152"/>
      <c r="B50" s="17" t="s">
        <v>153</v>
      </c>
      <c r="C50" s="136"/>
      <c r="D50" s="160"/>
      <c r="E50" s="160"/>
      <c r="F50" s="160"/>
      <c r="G50" s="160"/>
      <c r="H50" s="160"/>
      <c r="I50" s="160"/>
      <c r="J50" s="153"/>
    </row>
    <row r="51" spans="1:10" x14ac:dyDescent="0.2">
      <c r="A51" s="152"/>
      <c r="B51" s="146"/>
      <c r="C51" s="136"/>
      <c r="D51" s="160"/>
      <c r="E51" s="160"/>
      <c r="F51" s="160"/>
      <c r="G51" s="160"/>
      <c r="H51" s="160"/>
      <c r="I51" s="160"/>
      <c r="J51" s="153"/>
    </row>
    <row r="52" spans="1:10" x14ac:dyDescent="0.2">
      <c r="A52" s="152"/>
      <c r="B52" s="146"/>
      <c r="C52" s="136"/>
      <c r="D52" s="160"/>
      <c r="E52" s="160"/>
      <c r="F52" s="160"/>
      <c r="G52" s="160"/>
      <c r="H52" s="160"/>
      <c r="I52" s="160"/>
      <c r="J52" s="153"/>
    </row>
    <row r="53" spans="1:10" x14ac:dyDescent="0.2">
      <c r="A53" s="152"/>
      <c r="B53" s="146"/>
      <c r="C53" s="136"/>
      <c r="D53" s="160"/>
      <c r="E53" s="160"/>
      <c r="F53" s="160"/>
      <c r="G53" s="160"/>
      <c r="H53" s="160"/>
      <c r="I53" s="160"/>
      <c r="J53" s="153"/>
    </row>
    <row r="54" spans="1:10" x14ac:dyDescent="0.2">
      <c r="A54" s="152"/>
      <c r="B54" s="146"/>
      <c r="C54" s="136"/>
      <c r="D54" s="160"/>
      <c r="E54" s="160"/>
      <c r="F54" s="160"/>
      <c r="G54" s="160"/>
      <c r="H54" s="160"/>
      <c r="I54" s="160"/>
      <c r="J54" s="153"/>
    </row>
    <row r="55" spans="1:10" x14ac:dyDescent="0.2">
      <c r="A55" s="152"/>
      <c r="B55" s="146"/>
      <c r="C55" s="136"/>
      <c r="D55" s="160"/>
      <c r="E55" s="160"/>
      <c r="F55" s="160"/>
      <c r="G55" s="160"/>
      <c r="H55" s="160"/>
      <c r="I55" s="160"/>
      <c r="J55" s="153"/>
    </row>
    <row r="56" spans="1:10" x14ac:dyDescent="0.2">
      <c r="A56" s="152"/>
      <c r="B56" s="146"/>
      <c r="C56" s="136"/>
      <c r="D56" s="162"/>
      <c r="E56" s="160"/>
      <c r="F56" s="163"/>
      <c r="G56" s="163"/>
      <c r="H56" s="163"/>
      <c r="I56" s="163"/>
      <c r="J56" s="153"/>
    </row>
    <row r="57" spans="1:10" ht="13.5" thickBot="1" x14ac:dyDescent="0.25">
      <c r="A57" s="164"/>
      <c r="B57" s="165"/>
      <c r="C57" s="165"/>
      <c r="D57" s="165"/>
      <c r="E57" s="165"/>
      <c r="F57" s="165"/>
      <c r="G57" s="165"/>
      <c r="H57" s="165"/>
      <c r="I57" s="165"/>
      <c r="J57" s="166"/>
    </row>
  </sheetData>
  <mergeCells count="3">
    <mergeCell ref="B2:I2"/>
    <mergeCell ref="B4:I6"/>
    <mergeCell ref="B8:I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heetViews>
  <sheetFormatPr defaultColWidth="9.1640625" defaultRowHeight="12.75" x14ac:dyDescent="0.2"/>
  <cols>
    <col min="1" max="1" width="2.6640625" style="137" customWidth="1"/>
    <col min="2" max="2" width="34.83203125" style="137" customWidth="1"/>
    <col min="3" max="3" width="2.83203125" style="137" customWidth="1"/>
    <col min="4" max="9" width="14.83203125" style="137" customWidth="1"/>
    <col min="10" max="10" width="2.6640625" style="137" customWidth="1"/>
    <col min="11" max="229" width="9.1640625" style="137"/>
    <col min="230" max="230" width="2.6640625" style="137" customWidth="1"/>
    <col min="231" max="231" width="26.6640625" style="137" customWidth="1"/>
    <col min="232" max="232" width="10.6640625" style="137" customWidth="1"/>
    <col min="233" max="233" width="11.6640625" style="137" customWidth="1"/>
    <col min="234" max="238" width="10.6640625" style="137" customWidth="1"/>
    <col min="239" max="239" width="2.6640625" style="137" customWidth="1"/>
    <col min="240" max="242" width="9.1640625" style="137"/>
    <col min="243" max="243" width="11.1640625" style="137" bestFit="1" customWidth="1"/>
    <col min="244" max="485" width="9.1640625" style="137"/>
    <col min="486" max="486" width="2.6640625" style="137" customWidth="1"/>
    <col min="487" max="487" width="26.6640625" style="137" customWidth="1"/>
    <col min="488" max="488" width="10.6640625" style="137" customWidth="1"/>
    <col min="489" max="489" width="11.6640625" style="137" customWidth="1"/>
    <col min="490" max="494" width="10.6640625" style="137" customWidth="1"/>
    <col min="495" max="495" width="2.6640625" style="137" customWidth="1"/>
    <col min="496" max="498" width="9.1640625" style="137"/>
    <col min="499" max="499" width="11.1640625" style="137" bestFit="1" customWidth="1"/>
    <col min="500" max="741" width="9.1640625" style="137"/>
    <col min="742" max="742" width="2.6640625" style="137" customWidth="1"/>
    <col min="743" max="743" width="26.6640625" style="137" customWidth="1"/>
    <col min="744" max="744" width="10.6640625" style="137" customWidth="1"/>
    <col min="745" max="745" width="11.6640625" style="137" customWidth="1"/>
    <col min="746" max="750" width="10.6640625" style="137" customWidth="1"/>
    <col min="751" max="751" width="2.6640625" style="137" customWidth="1"/>
    <col min="752" max="754" width="9.1640625" style="137"/>
    <col min="755" max="755" width="11.1640625" style="137" bestFit="1" customWidth="1"/>
    <col min="756" max="997" width="9.1640625" style="137"/>
    <col min="998" max="998" width="2.6640625" style="137" customWidth="1"/>
    <col min="999" max="999" width="26.6640625" style="137" customWidth="1"/>
    <col min="1000" max="1000" width="10.6640625" style="137" customWidth="1"/>
    <col min="1001" max="1001" width="11.6640625" style="137" customWidth="1"/>
    <col min="1002" max="1006" width="10.6640625" style="137" customWidth="1"/>
    <col min="1007" max="1007" width="2.6640625" style="137" customWidth="1"/>
    <col min="1008" max="1010" width="9.1640625" style="137"/>
    <col min="1011" max="1011" width="11.1640625" style="137" bestFit="1" customWidth="1"/>
    <col min="1012" max="1253" width="9.1640625" style="137"/>
    <col min="1254" max="1254" width="2.6640625" style="137" customWidth="1"/>
    <col min="1255" max="1255" width="26.6640625" style="137" customWidth="1"/>
    <col min="1256" max="1256" width="10.6640625" style="137" customWidth="1"/>
    <col min="1257" max="1257" width="11.6640625" style="137" customWidth="1"/>
    <col min="1258" max="1262" width="10.6640625" style="137" customWidth="1"/>
    <col min="1263" max="1263" width="2.6640625" style="137" customWidth="1"/>
    <col min="1264" max="1266" width="9.1640625" style="137"/>
    <col min="1267" max="1267" width="11.1640625" style="137" bestFit="1" customWidth="1"/>
    <col min="1268" max="1509" width="9.1640625" style="137"/>
    <col min="1510" max="1510" width="2.6640625" style="137" customWidth="1"/>
    <col min="1511" max="1511" width="26.6640625" style="137" customWidth="1"/>
    <col min="1512" max="1512" width="10.6640625" style="137" customWidth="1"/>
    <col min="1513" max="1513" width="11.6640625" style="137" customWidth="1"/>
    <col min="1514" max="1518" width="10.6640625" style="137" customWidth="1"/>
    <col min="1519" max="1519" width="2.6640625" style="137" customWidth="1"/>
    <col min="1520" max="1522" width="9.1640625" style="137"/>
    <col min="1523" max="1523" width="11.1640625" style="137" bestFit="1" customWidth="1"/>
    <col min="1524" max="1765" width="9.1640625" style="137"/>
    <col min="1766" max="1766" width="2.6640625" style="137" customWidth="1"/>
    <col min="1767" max="1767" width="26.6640625" style="137" customWidth="1"/>
    <col min="1768" max="1768" width="10.6640625" style="137" customWidth="1"/>
    <col min="1769" max="1769" width="11.6640625" style="137" customWidth="1"/>
    <col min="1770" max="1774" width="10.6640625" style="137" customWidth="1"/>
    <col min="1775" max="1775" width="2.6640625" style="137" customWidth="1"/>
    <col min="1776" max="1778" width="9.1640625" style="137"/>
    <col min="1779" max="1779" width="11.1640625" style="137" bestFit="1" customWidth="1"/>
    <col min="1780" max="2021" width="9.1640625" style="137"/>
    <col min="2022" max="2022" width="2.6640625" style="137" customWidth="1"/>
    <col min="2023" max="2023" width="26.6640625" style="137" customWidth="1"/>
    <col min="2024" max="2024" width="10.6640625" style="137" customWidth="1"/>
    <col min="2025" max="2025" width="11.6640625" style="137" customWidth="1"/>
    <col min="2026" max="2030" width="10.6640625" style="137" customWidth="1"/>
    <col min="2031" max="2031" width="2.6640625" style="137" customWidth="1"/>
    <col min="2032" max="2034" width="9.1640625" style="137"/>
    <col min="2035" max="2035" width="11.1640625" style="137" bestFit="1" customWidth="1"/>
    <col min="2036" max="2277" width="9.1640625" style="137"/>
    <col min="2278" max="2278" width="2.6640625" style="137" customWidth="1"/>
    <col min="2279" max="2279" width="26.6640625" style="137" customWidth="1"/>
    <col min="2280" max="2280" width="10.6640625" style="137" customWidth="1"/>
    <col min="2281" max="2281" width="11.6640625" style="137" customWidth="1"/>
    <col min="2282" max="2286" width="10.6640625" style="137" customWidth="1"/>
    <col min="2287" max="2287" width="2.6640625" style="137" customWidth="1"/>
    <col min="2288" max="2290" width="9.1640625" style="137"/>
    <col min="2291" max="2291" width="11.1640625" style="137" bestFit="1" customWidth="1"/>
    <col min="2292" max="2533" width="9.1640625" style="137"/>
    <col min="2534" max="2534" width="2.6640625" style="137" customWidth="1"/>
    <col min="2535" max="2535" width="26.6640625" style="137" customWidth="1"/>
    <col min="2536" max="2536" width="10.6640625" style="137" customWidth="1"/>
    <col min="2537" max="2537" width="11.6640625" style="137" customWidth="1"/>
    <col min="2538" max="2542" width="10.6640625" style="137" customWidth="1"/>
    <col min="2543" max="2543" width="2.6640625" style="137" customWidth="1"/>
    <col min="2544" max="2546" width="9.1640625" style="137"/>
    <col min="2547" max="2547" width="11.1640625" style="137" bestFit="1" customWidth="1"/>
    <col min="2548" max="2789" width="9.1640625" style="137"/>
    <col min="2790" max="2790" width="2.6640625" style="137" customWidth="1"/>
    <col min="2791" max="2791" width="26.6640625" style="137" customWidth="1"/>
    <col min="2792" max="2792" width="10.6640625" style="137" customWidth="1"/>
    <col min="2793" max="2793" width="11.6640625" style="137" customWidth="1"/>
    <col min="2794" max="2798" width="10.6640625" style="137" customWidth="1"/>
    <col min="2799" max="2799" width="2.6640625" style="137" customWidth="1"/>
    <col min="2800" max="2802" width="9.1640625" style="137"/>
    <col min="2803" max="2803" width="11.1640625" style="137" bestFit="1" customWidth="1"/>
    <col min="2804" max="3045" width="9.1640625" style="137"/>
    <col min="3046" max="3046" width="2.6640625" style="137" customWidth="1"/>
    <col min="3047" max="3047" width="26.6640625" style="137" customWidth="1"/>
    <col min="3048" max="3048" width="10.6640625" style="137" customWidth="1"/>
    <col min="3049" max="3049" width="11.6640625" style="137" customWidth="1"/>
    <col min="3050" max="3054" width="10.6640625" style="137" customWidth="1"/>
    <col min="3055" max="3055" width="2.6640625" style="137" customWidth="1"/>
    <col min="3056" max="3058" width="9.1640625" style="137"/>
    <col min="3059" max="3059" width="11.1640625" style="137" bestFit="1" customWidth="1"/>
    <col min="3060" max="3301" width="9.1640625" style="137"/>
    <col min="3302" max="3302" width="2.6640625" style="137" customWidth="1"/>
    <col min="3303" max="3303" width="26.6640625" style="137" customWidth="1"/>
    <col min="3304" max="3304" width="10.6640625" style="137" customWidth="1"/>
    <col min="3305" max="3305" width="11.6640625" style="137" customWidth="1"/>
    <col min="3306" max="3310" width="10.6640625" style="137" customWidth="1"/>
    <col min="3311" max="3311" width="2.6640625" style="137" customWidth="1"/>
    <col min="3312" max="3314" width="9.1640625" style="137"/>
    <col min="3315" max="3315" width="11.1640625" style="137" bestFit="1" customWidth="1"/>
    <col min="3316" max="3557" width="9.1640625" style="137"/>
    <col min="3558" max="3558" width="2.6640625" style="137" customWidth="1"/>
    <col min="3559" max="3559" width="26.6640625" style="137" customWidth="1"/>
    <col min="3560" max="3560" width="10.6640625" style="137" customWidth="1"/>
    <col min="3561" max="3561" width="11.6640625" style="137" customWidth="1"/>
    <col min="3562" max="3566" width="10.6640625" style="137" customWidth="1"/>
    <col min="3567" max="3567" width="2.6640625" style="137" customWidth="1"/>
    <col min="3568" max="3570" width="9.1640625" style="137"/>
    <col min="3571" max="3571" width="11.1640625" style="137" bestFit="1" customWidth="1"/>
    <col min="3572" max="3813" width="9.1640625" style="137"/>
    <col min="3814" max="3814" width="2.6640625" style="137" customWidth="1"/>
    <col min="3815" max="3815" width="26.6640625" style="137" customWidth="1"/>
    <col min="3816" max="3816" width="10.6640625" style="137" customWidth="1"/>
    <col min="3817" max="3817" width="11.6640625" style="137" customWidth="1"/>
    <col min="3818" max="3822" width="10.6640625" style="137" customWidth="1"/>
    <col min="3823" max="3823" width="2.6640625" style="137" customWidth="1"/>
    <col min="3824" max="3826" width="9.1640625" style="137"/>
    <col min="3827" max="3827" width="11.1640625" style="137" bestFit="1" customWidth="1"/>
    <col min="3828" max="4069" width="9.1640625" style="137"/>
    <col min="4070" max="4070" width="2.6640625" style="137" customWidth="1"/>
    <col min="4071" max="4071" width="26.6640625" style="137" customWidth="1"/>
    <col min="4072" max="4072" width="10.6640625" style="137" customWidth="1"/>
    <col min="4073" max="4073" width="11.6640625" style="137" customWidth="1"/>
    <col min="4074" max="4078" width="10.6640625" style="137" customWidth="1"/>
    <col min="4079" max="4079" width="2.6640625" style="137" customWidth="1"/>
    <col min="4080" max="4082" width="9.1640625" style="137"/>
    <col min="4083" max="4083" width="11.1640625" style="137" bestFit="1" customWidth="1"/>
    <col min="4084" max="4325" width="9.1640625" style="137"/>
    <col min="4326" max="4326" width="2.6640625" style="137" customWidth="1"/>
    <col min="4327" max="4327" width="26.6640625" style="137" customWidth="1"/>
    <col min="4328" max="4328" width="10.6640625" style="137" customWidth="1"/>
    <col min="4329" max="4329" width="11.6640625" style="137" customWidth="1"/>
    <col min="4330" max="4334" width="10.6640625" style="137" customWidth="1"/>
    <col min="4335" max="4335" width="2.6640625" style="137" customWidth="1"/>
    <col min="4336" max="4338" width="9.1640625" style="137"/>
    <col min="4339" max="4339" width="11.1640625" style="137" bestFit="1" customWidth="1"/>
    <col min="4340" max="4581" width="9.1640625" style="137"/>
    <col min="4582" max="4582" width="2.6640625" style="137" customWidth="1"/>
    <col min="4583" max="4583" width="26.6640625" style="137" customWidth="1"/>
    <col min="4584" max="4584" width="10.6640625" style="137" customWidth="1"/>
    <col min="4585" max="4585" width="11.6640625" style="137" customWidth="1"/>
    <col min="4586" max="4590" width="10.6640625" style="137" customWidth="1"/>
    <col min="4591" max="4591" width="2.6640625" style="137" customWidth="1"/>
    <col min="4592" max="4594" width="9.1640625" style="137"/>
    <col min="4595" max="4595" width="11.1640625" style="137" bestFit="1" customWidth="1"/>
    <col min="4596" max="4837" width="9.1640625" style="137"/>
    <col min="4838" max="4838" width="2.6640625" style="137" customWidth="1"/>
    <col min="4839" max="4839" width="26.6640625" style="137" customWidth="1"/>
    <col min="4840" max="4840" width="10.6640625" style="137" customWidth="1"/>
    <col min="4841" max="4841" width="11.6640625" style="137" customWidth="1"/>
    <col min="4842" max="4846" width="10.6640625" style="137" customWidth="1"/>
    <col min="4847" max="4847" width="2.6640625" style="137" customWidth="1"/>
    <col min="4848" max="4850" width="9.1640625" style="137"/>
    <col min="4851" max="4851" width="11.1640625" style="137" bestFit="1" customWidth="1"/>
    <col min="4852" max="5093" width="9.1640625" style="137"/>
    <col min="5094" max="5094" width="2.6640625" style="137" customWidth="1"/>
    <col min="5095" max="5095" width="26.6640625" style="137" customWidth="1"/>
    <col min="5096" max="5096" width="10.6640625" style="137" customWidth="1"/>
    <col min="5097" max="5097" width="11.6640625" style="137" customWidth="1"/>
    <col min="5098" max="5102" width="10.6640625" style="137" customWidth="1"/>
    <col min="5103" max="5103" width="2.6640625" style="137" customWidth="1"/>
    <col min="5104" max="5106" width="9.1640625" style="137"/>
    <col min="5107" max="5107" width="11.1640625" style="137" bestFit="1" customWidth="1"/>
    <col min="5108" max="5349" width="9.1640625" style="137"/>
    <col min="5350" max="5350" width="2.6640625" style="137" customWidth="1"/>
    <col min="5351" max="5351" width="26.6640625" style="137" customWidth="1"/>
    <col min="5352" max="5352" width="10.6640625" style="137" customWidth="1"/>
    <col min="5353" max="5353" width="11.6640625" style="137" customWidth="1"/>
    <col min="5354" max="5358" width="10.6640625" style="137" customWidth="1"/>
    <col min="5359" max="5359" width="2.6640625" style="137" customWidth="1"/>
    <col min="5360" max="5362" width="9.1640625" style="137"/>
    <col min="5363" max="5363" width="11.1640625" style="137" bestFit="1" customWidth="1"/>
    <col min="5364" max="5605" width="9.1640625" style="137"/>
    <col min="5606" max="5606" width="2.6640625" style="137" customWidth="1"/>
    <col min="5607" max="5607" width="26.6640625" style="137" customWidth="1"/>
    <col min="5608" max="5608" width="10.6640625" style="137" customWidth="1"/>
    <col min="5609" max="5609" width="11.6640625" style="137" customWidth="1"/>
    <col min="5610" max="5614" width="10.6640625" style="137" customWidth="1"/>
    <col min="5615" max="5615" width="2.6640625" style="137" customWidth="1"/>
    <col min="5616" max="5618" width="9.1640625" style="137"/>
    <col min="5619" max="5619" width="11.1640625" style="137" bestFit="1" customWidth="1"/>
    <col min="5620" max="5861" width="9.1640625" style="137"/>
    <col min="5862" max="5862" width="2.6640625" style="137" customWidth="1"/>
    <col min="5863" max="5863" width="26.6640625" style="137" customWidth="1"/>
    <col min="5864" max="5864" width="10.6640625" style="137" customWidth="1"/>
    <col min="5865" max="5865" width="11.6640625" style="137" customWidth="1"/>
    <col min="5866" max="5870" width="10.6640625" style="137" customWidth="1"/>
    <col min="5871" max="5871" width="2.6640625" style="137" customWidth="1"/>
    <col min="5872" max="5874" width="9.1640625" style="137"/>
    <col min="5875" max="5875" width="11.1640625" style="137" bestFit="1" customWidth="1"/>
    <col min="5876" max="6117" width="9.1640625" style="137"/>
    <col min="6118" max="6118" width="2.6640625" style="137" customWidth="1"/>
    <col min="6119" max="6119" width="26.6640625" style="137" customWidth="1"/>
    <col min="6120" max="6120" width="10.6640625" style="137" customWidth="1"/>
    <col min="6121" max="6121" width="11.6640625" style="137" customWidth="1"/>
    <col min="6122" max="6126" width="10.6640625" style="137" customWidth="1"/>
    <col min="6127" max="6127" width="2.6640625" style="137" customWidth="1"/>
    <col min="6128" max="6130" width="9.1640625" style="137"/>
    <col min="6131" max="6131" width="11.1640625" style="137" bestFit="1" customWidth="1"/>
    <col min="6132" max="6373" width="9.1640625" style="137"/>
    <col min="6374" max="6374" width="2.6640625" style="137" customWidth="1"/>
    <col min="6375" max="6375" width="26.6640625" style="137" customWidth="1"/>
    <col min="6376" max="6376" width="10.6640625" style="137" customWidth="1"/>
    <col min="6377" max="6377" width="11.6640625" style="137" customWidth="1"/>
    <col min="6378" max="6382" width="10.6640625" style="137" customWidth="1"/>
    <col min="6383" max="6383" width="2.6640625" style="137" customWidth="1"/>
    <col min="6384" max="6386" width="9.1640625" style="137"/>
    <col min="6387" max="6387" width="11.1640625" style="137" bestFit="1" customWidth="1"/>
    <col min="6388" max="6629" width="9.1640625" style="137"/>
    <col min="6630" max="6630" width="2.6640625" style="137" customWidth="1"/>
    <col min="6631" max="6631" width="26.6640625" style="137" customWidth="1"/>
    <col min="6632" max="6632" width="10.6640625" style="137" customWidth="1"/>
    <col min="6633" max="6633" width="11.6640625" style="137" customWidth="1"/>
    <col min="6634" max="6638" width="10.6640625" style="137" customWidth="1"/>
    <col min="6639" max="6639" width="2.6640625" style="137" customWidth="1"/>
    <col min="6640" max="6642" width="9.1640625" style="137"/>
    <col min="6643" max="6643" width="11.1640625" style="137" bestFit="1" customWidth="1"/>
    <col min="6644" max="6885" width="9.1640625" style="137"/>
    <col min="6886" max="6886" width="2.6640625" style="137" customWidth="1"/>
    <col min="6887" max="6887" width="26.6640625" style="137" customWidth="1"/>
    <col min="6888" max="6888" width="10.6640625" style="137" customWidth="1"/>
    <col min="6889" max="6889" width="11.6640625" style="137" customWidth="1"/>
    <col min="6890" max="6894" width="10.6640625" style="137" customWidth="1"/>
    <col min="6895" max="6895" width="2.6640625" style="137" customWidth="1"/>
    <col min="6896" max="6898" width="9.1640625" style="137"/>
    <col min="6899" max="6899" width="11.1640625" style="137" bestFit="1" customWidth="1"/>
    <col min="6900" max="7141" width="9.1640625" style="137"/>
    <col min="7142" max="7142" width="2.6640625" style="137" customWidth="1"/>
    <col min="7143" max="7143" width="26.6640625" style="137" customWidth="1"/>
    <col min="7144" max="7144" width="10.6640625" style="137" customWidth="1"/>
    <col min="7145" max="7145" width="11.6640625" style="137" customWidth="1"/>
    <col min="7146" max="7150" width="10.6640625" style="137" customWidth="1"/>
    <col min="7151" max="7151" width="2.6640625" style="137" customWidth="1"/>
    <col min="7152" max="7154" width="9.1640625" style="137"/>
    <col min="7155" max="7155" width="11.1640625" style="137" bestFit="1" customWidth="1"/>
    <col min="7156" max="7397" width="9.1640625" style="137"/>
    <col min="7398" max="7398" width="2.6640625" style="137" customWidth="1"/>
    <col min="7399" max="7399" width="26.6640625" style="137" customWidth="1"/>
    <col min="7400" max="7400" width="10.6640625" style="137" customWidth="1"/>
    <col min="7401" max="7401" width="11.6640625" style="137" customWidth="1"/>
    <col min="7402" max="7406" width="10.6640625" style="137" customWidth="1"/>
    <col min="7407" max="7407" width="2.6640625" style="137" customWidth="1"/>
    <col min="7408" max="7410" width="9.1640625" style="137"/>
    <col min="7411" max="7411" width="11.1640625" style="137" bestFit="1" customWidth="1"/>
    <col min="7412" max="7653" width="9.1640625" style="137"/>
    <col min="7654" max="7654" width="2.6640625" style="137" customWidth="1"/>
    <col min="7655" max="7655" width="26.6640625" style="137" customWidth="1"/>
    <col min="7656" max="7656" width="10.6640625" style="137" customWidth="1"/>
    <col min="7657" max="7657" width="11.6640625" style="137" customWidth="1"/>
    <col min="7658" max="7662" width="10.6640625" style="137" customWidth="1"/>
    <col min="7663" max="7663" width="2.6640625" style="137" customWidth="1"/>
    <col min="7664" max="7666" width="9.1640625" style="137"/>
    <col min="7667" max="7667" width="11.1640625" style="137" bestFit="1" customWidth="1"/>
    <col min="7668" max="7909" width="9.1640625" style="137"/>
    <col min="7910" max="7910" width="2.6640625" style="137" customWidth="1"/>
    <col min="7911" max="7911" width="26.6640625" style="137" customWidth="1"/>
    <col min="7912" max="7912" width="10.6640625" style="137" customWidth="1"/>
    <col min="7913" max="7913" width="11.6640625" style="137" customWidth="1"/>
    <col min="7914" max="7918" width="10.6640625" style="137" customWidth="1"/>
    <col min="7919" max="7919" width="2.6640625" style="137" customWidth="1"/>
    <col min="7920" max="7922" width="9.1640625" style="137"/>
    <col min="7923" max="7923" width="11.1640625" style="137" bestFit="1" customWidth="1"/>
    <col min="7924" max="8165" width="9.1640625" style="137"/>
    <col min="8166" max="8166" width="2.6640625" style="137" customWidth="1"/>
    <col min="8167" max="8167" width="26.6640625" style="137" customWidth="1"/>
    <col min="8168" max="8168" width="10.6640625" style="137" customWidth="1"/>
    <col min="8169" max="8169" width="11.6640625" style="137" customWidth="1"/>
    <col min="8170" max="8174" width="10.6640625" style="137" customWidth="1"/>
    <col min="8175" max="8175" width="2.6640625" style="137" customWidth="1"/>
    <col min="8176" max="8178" width="9.1640625" style="137"/>
    <col min="8179" max="8179" width="11.1640625" style="137" bestFit="1" customWidth="1"/>
    <col min="8180" max="8421" width="9.1640625" style="137"/>
    <col min="8422" max="8422" width="2.6640625" style="137" customWidth="1"/>
    <col min="8423" max="8423" width="26.6640625" style="137" customWidth="1"/>
    <col min="8424" max="8424" width="10.6640625" style="137" customWidth="1"/>
    <col min="8425" max="8425" width="11.6640625" style="137" customWidth="1"/>
    <col min="8426" max="8430" width="10.6640625" style="137" customWidth="1"/>
    <col min="8431" max="8431" width="2.6640625" style="137" customWidth="1"/>
    <col min="8432" max="8434" width="9.1640625" style="137"/>
    <col min="8435" max="8435" width="11.1640625" style="137" bestFit="1" customWidth="1"/>
    <col min="8436" max="8677" width="9.1640625" style="137"/>
    <col min="8678" max="8678" width="2.6640625" style="137" customWidth="1"/>
    <col min="8679" max="8679" width="26.6640625" style="137" customWidth="1"/>
    <col min="8680" max="8680" width="10.6640625" style="137" customWidth="1"/>
    <col min="8681" max="8681" width="11.6640625" style="137" customWidth="1"/>
    <col min="8682" max="8686" width="10.6640625" style="137" customWidth="1"/>
    <col min="8687" max="8687" width="2.6640625" style="137" customWidth="1"/>
    <col min="8688" max="8690" width="9.1640625" style="137"/>
    <col min="8691" max="8691" width="11.1640625" style="137" bestFit="1" customWidth="1"/>
    <col min="8692" max="8933" width="9.1640625" style="137"/>
    <col min="8934" max="8934" width="2.6640625" style="137" customWidth="1"/>
    <col min="8935" max="8935" width="26.6640625" style="137" customWidth="1"/>
    <col min="8936" max="8936" width="10.6640625" style="137" customWidth="1"/>
    <col min="8937" max="8937" width="11.6640625" style="137" customWidth="1"/>
    <col min="8938" max="8942" width="10.6640625" style="137" customWidth="1"/>
    <col min="8943" max="8943" width="2.6640625" style="137" customWidth="1"/>
    <col min="8944" max="8946" width="9.1640625" style="137"/>
    <col min="8947" max="8947" width="11.1640625" style="137" bestFit="1" customWidth="1"/>
    <col min="8948" max="9189" width="9.1640625" style="137"/>
    <col min="9190" max="9190" width="2.6640625" style="137" customWidth="1"/>
    <col min="9191" max="9191" width="26.6640625" style="137" customWidth="1"/>
    <col min="9192" max="9192" width="10.6640625" style="137" customWidth="1"/>
    <col min="9193" max="9193" width="11.6640625" style="137" customWidth="1"/>
    <col min="9194" max="9198" width="10.6640625" style="137" customWidth="1"/>
    <col min="9199" max="9199" width="2.6640625" style="137" customWidth="1"/>
    <col min="9200" max="9202" width="9.1640625" style="137"/>
    <col min="9203" max="9203" width="11.1640625" style="137" bestFit="1" customWidth="1"/>
    <col min="9204" max="9445" width="9.1640625" style="137"/>
    <col min="9446" max="9446" width="2.6640625" style="137" customWidth="1"/>
    <col min="9447" max="9447" width="26.6640625" style="137" customWidth="1"/>
    <col min="9448" max="9448" width="10.6640625" style="137" customWidth="1"/>
    <col min="9449" max="9449" width="11.6640625" style="137" customWidth="1"/>
    <col min="9450" max="9454" width="10.6640625" style="137" customWidth="1"/>
    <col min="9455" max="9455" width="2.6640625" style="137" customWidth="1"/>
    <col min="9456" max="9458" width="9.1640625" style="137"/>
    <col min="9459" max="9459" width="11.1640625" style="137" bestFit="1" customWidth="1"/>
    <col min="9460" max="9701" width="9.1640625" style="137"/>
    <col min="9702" max="9702" width="2.6640625" style="137" customWidth="1"/>
    <col min="9703" max="9703" width="26.6640625" style="137" customWidth="1"/>
    <col min="9704" max="9704" width="10.6640625" style="137" customWidth="1"/>
    <col min="9705" max="9705" width="11.6640625" style="137" customWidth="1"/>
    <col min="9706" max="9710" width="10.6640625" style="137" customWidth="1"/>
    <col min="9711" max="9711" width="2.6640625" style="137" customWidth="1"/>
    <col min="9712" max="9714" width="9.1640625" style="137"/>
    <col min="9715" max="9715" width="11.1640625" style="137" bestFit="1" customWidth="1"/>
    <col min="9716" max="9957" width="9.1640625" style="137"/>
    <col min="9958" max="9958" width="2.6640625" style="137" customWidth="1"/>
    <col min="9959" max="9959" width="26.6640625" style="137" customWidth="1"/>
    <col min="9960" max="9960" width="10.6640625" style="137" customWidth="1"/>
    <col min="9961" max="9961" width="11.6640625" style="137" customWidth="1"/>
    <col min="9962" max="9966" width="10.6640625" style="137" customWidth="1"/>
    <col min="9967" max="9967" width="2.6640625" style="137" customWidth="1"/>
    <col min="9968" max="9970" width="9.1640625" style="137"/>
    <col min="9971" max="9971" width="11.1640625" style="137" bestFit="1" customWidth="1"/>
    <col min="9972" max="10213" width="9.1640625" style="137"/>
    <col min="10214" max="10214" width="2.6640625" style="137" customWidth="1"/>
    <col min="10215" max="10215" width="26.6640625" style="137" customWidth="1"/>
    <col min="10216" max="10216" width="10.6640625" style="137" customWidth="1"/>
    <col min="10217" max="10217" width="11.6640625" style="137" customWidth="1"/>
    <col min="10218" max="10222" width="10.6640625" style="137" customWidth="1"/>
    <col min="10223" max="10223" width="2.6640625" style="137" customWidth="1"/>
    <col min="10224" max="10226" width="9.1640625" style="137"/>
    <col min="10227" max="10227" width="11.1640625" style="137" bestFit="1" customWidth="1"/>
    <col min="10228" max="10469" width="9.1640625" style="137"/>
    <col min="10470" max="10470" width="2.6640625" style="137" customWidth="1"/>
    <col min="10471" max="10471" width="26.6640625" style="137" customWidth="1"/>
    <col min="10472" max="10472" width="10.6640625" style="137" customWidth="1"/>
    <col min="10473" max="10473" width="11.6640625" style="137" customWidth="1"/>
    <col min="10474" max="10478" width="10.6640625" style="137" customWidth="1"/>
    <col min="10479" max="10479" width="2.6640625" style="137" customWidth="1"/>
    <col min="10480" max="10482" width="9.1640625" style="137"/>
    <col min="10483" max="10483" width="11.1640625" style="137" bestFit="1" customWidth="1"/>
    <col min="10484" max="10725" width="9.1640625" style="137"/>
    <col min="10726" max="10726" width="2.6640625" style="137" customWidth="1"/>
    <col min="10727" max="10727" width="26.6640625" style="137" customWidth="1"/>
    <col min="10728" max="10728" width="10.6640625" style="137" customWidth="1"/>
    <col min="10729" max="10729" width="11.6640625" style="137" customWidth="1"/>
    <col min="10730" max="10734" width="10.6640625" style="137" customWidth="1"/>
    <col min="10735" max="10735" width="2.6640625" style="137" customWidth="1"/>
    <col min="10736" max="10738" width="9.1640625" style="137"/>
    <col min="10739" max="10739" width="11.1640625" style="137" bestFit="1" customWidth="1"/>
    <col min="10740" max="10981" width="9.1640625" style="137"/>
    <col min="10982" max="10982" width="2.6640625" style="137" customWidth="1"/>
    <col min="10983" max="10983" width="26.6640625" style="137" customWidth="1"/>
    <col min="10984" max="10984" width="10.6640625" style="137" customWidth="1"/>
    <col min="10985" max="10985" width="11.6640625" style="137" customWidth="1"/>
    <col min="10986" max="10990" width="10.6640625" style="137" customWidth="1"/>
    <col min="10991" max="10991" width="2.6640625" style="137" customWidth="1"/>
    <col min="10992" max="10994" width="9.1640625" style="137"/>
    <col min="10995" max="10995" width="11.1640625" style="137" bestFit="1" customWidth="1"/>
    <col min="10996" max="11237" width="9.1640625" style="137"/>
    <col min="11238" max="11238" width="2.6640625" style="137" customWidth="1"/>
    <col min="11239" max="11239" width="26.6640625" style="137" customWidth="1"/>
    <col min="11240" max="11240" width="10.6640625" style="137" customWidth="1"/>
    <col min="11241" max="11241" width="11.6640625" style="137" customWidth="1"/>
    <col min="11242" max="11246" width="10.6640625" style="137" customWidth="1"/>
    <col min="11247" max="11247" width="2.6640625" style="137" customWidth="1"/>
    <col min="11248" max="11250" width="9.1640625" style="137"/>
    <col min="11251" max="11251" width="11.1640625" style="137" bestFit="1" customWidth="1"/>
    <col min="11252" max="11493" width="9.1640625" style="137"/>
    <col min="11494" max="11494" width="2.6640625" style="137" customWidth="1"/>
    <col min="11495" max="11495" width="26.6640625" style="137" customWidth="1"/>
    <col min="11496" max="11496" width="10.6640625" style="137" customWidth="1"/>
    <col min="11497" max="11497" width="11.6640625" style="137" customWidth="1"/>
    <col min="11498" max="11502" width="10.6640625" style="137" customWidth="1"/>
    <col min="11503" max="11503" width="2.6640625" style="137" customWidth="1"/>
    <col min="11504" max="11506" width="9.1640625" style="137"/>
    <col min="11507" max="11507" width="11.1640625" style="137" bestFit="1" customWidth="1"/>
    <col min="11508" max="11749" width="9.1640625" style="137"/>
    <col min="11750" max="11750" width="2.6640625" style="137" customWidth="1"/>
    <col min="11751" max="11751" width="26.6640625" style="137" customWidth="1"/>
    <col min="11752" max="11752" width="10.6640625" style="137" customWidth="1"/>
    <col min="11753" max="11753" width="11.6640625" style="137" customWidth="1"/>
    <col min="11754" max="11758" width="10.6640625" style="137" customWidth="1"/>
    <col min="11759" max="11759" width="2.6640625" style="137" customWidth="1"/>
    <col min="11760" max="11762" width="9.1640625" style="137"/>
    <col min="11763" max="11763" width="11.1640625" style="137" bestFit="1" customWidth="1"/>
    <col min="11764" max="12005" width="9.1640625" style="137"/>
    <col min="12006" max="12006" width="2.6640625" style="137" customWidth="1"/>
    <col min="12007" max="12007" width="26.6640625" style="137" customWidth="1"/>
    <col min="12008" max="12008" width="10.6640625" style="137" customWidth="1"/>
    <col min="12009" max="12009" width="11.6640625" style="137" customWidth="1"/>
    <col min="12010" max="12014" width="10.6640625" style="137" customWidth="1"/>
    <col min="12015" max="12015" width="2.6640625" style="137" customWidth="1"/>
    <col min="12016" max="12018" width="9.1640625" style="137"/>
    <col min="12019" max="12019" width="11.1640625" style="137" bestFit="1" customWidth="1"/>
    <col min="12020" max="12261" width="9.1640625" style="137"/>
    <col min="12262" max="12262" width="2.6640625" style="137" customWidth="1"/>
    <col min="12263" max="12263" width="26.6640625" style="137" customWidth="1"/>
    <col min="12264" max="12264" width="10.6640625" style="137" customWidth="1"/>
    <col min="12265" max="12265" width="11.6640625" style="137" customWidth="1"/>
    <col min="12266" max="12270" width="10.6640625" style="137" customWidth="1"/>
    <col min="12271" max="12271" width="2.6640625" style="137" customWidth="1"/>
    <col min="12272" max="12274" width="9.1640625" style="137"/>
    <col min="12275" max="12275" width="11.1640625" style="137" bestFit="1" customWidth="1"/>
    <col min="12276" max="12517" width="9.1640625" style="137"/>
    <col min="12518" max="12518" width="2.6640625" style="137" customWidth="1"/>
    <col min="12519" max="12519" width="26.6640625" style="137" customWidth="1"/>
    <col min="12520" max="12520" width="10.6640625" style="137" customWidth="1"/>
    <col min="12521" max="12521" width="11.6640625" style="137" customWidth="1"/>
    <col min="12522" max="12526" width="10.6640625" style="137" customWidth="1"/>
    <col min="12527" max="12527" width="2.6640625" style="137" customWidth="1"/>
    <col min="12528" max="12530" width="9.1640625" style="137"/>
    <col min="12531" max="12531" width="11.1640625" style="137" bestFit="1" customWidth="1"/>
    <col min="12532" max="12773" width="9.1640625" style="137"/>
    <col min="12774" max="12774" width="2.6640625" style="137" customWidth="1"/>
    <col min="12775" max="12775" width="26.6640625" style="137" customWidth="1"/>
    <col min="12776" max="12776" width="10.6640625" style="137" customWidth="1"/>
    <col min="12777" max="12777" width="11.6640625" style="137" customWidth="1"/>
    <col min="12778" max="12782" width="10.6640625" style="137" customWidth="1"/>
    <col min="12783" max="12783" width="2.6640625" style="137" customWidth="1"/>
    <col min="12784" max="12786" width="9.1640625" style="137"/>
    <col min="12787" max="12787" width="11.1640625" style="137" bestFit="1" customWidth="1"/>
    <col min="12788" max="13029" width="9.1640625" style="137"/>
    <col min="13030" max="13030" width="2.6640625" style="137" customWidth="1"/>
    <col min="13031" max="13031" width="26.6640625" style="137" customWidth="1"/>
    <col min="13032" max="13032" width="10.6640625" style="137" customWidth="1"/>
    <col min="13033" max="13033" width="11.6640625" style="137" customWidth="1"/>
    <col min="13034" max="13038" width="10.6640625" style="137" customWidth="1"/>
    <col min="13039" max="13039" width="2.6640625" style="137" customWidth="1"/>
    <col min="13040" max="13042" width="9.1640625" style="137"/>
    <col min="13043" max="13043" width="11.1640625" style="137" bestFit="1" customWidth="1"/>
    <col min="13044" max="13285" width="9.1640625" style="137"/>
    <col min="13286" max="13286" width="2.6640625" style="137" customWidth="1"/>
    <col min="13287" max="13287" width="26.6640625" style="137" customWidth="1"/>
    <col min="13288" max="13288" width="10.6640625" style="137" customWidth="1"/>
    <col min="13289" max="13289" width="11.6640625" style="137" customWidth="1"/>
    <col min="13290" max="13294" width="10.6640625" style="137" customWidth="1"/>
    <col min="13295" max="13295" width="2.6640625" style="137" customWidth="1"/>
    <col min="13296" max="13298" width="9.1640625" style="137"/>
    <col min="13299" max="13299" width="11.1640625" style="137" bestFit="1" customWidth="1"/>
    <col min="13300" max="13541" width="9.1640625" style="137"/>
    <col min="13542" max="13542" width="2.6640625" style="137" customWidth="1"/>
    <col min="13543" max="13543" width="26.6640625" style="137" customWidth="1"/>
    <col min="13544" max="13544" width="10.6640625" style="137" customWidth="1"/>
    <col min="13545" max="13545" width="11.6640625" style="137" customWidth="1"/>
    <col min="13546" max="13550" width="10.6640625" style="137" customWidth="1"/>
    <col min="13551" max="13551" width="2.6640625" style="137" customWidth="1"/>
    <col min="13552" max="13554" width="9.1640625" style="137"/>
    <col min="13555" max="13555" width="11.1640625" style="137" bestFit="1" customWidth="1"/>
    <col min="13556" max="13797" width="9.1640625" style="137"/>
    <col min="13798" max="13798" width="2.6640625" style="137" customWidth="1"/>
    <col min="13799" max="13799" width="26.6640625" style="137" customWidth="1"/>
    <col min="13800" max="13800" width="10.6640625" style="137" customWidth="1"/>
    <col min="13801" max="13801" width="11.6640625" style="137" customWidth="1"/>
    <col min="13802" max="13806" width="10.6640625" style="137" customWidth="1"/>
    <col min="13807" max="13807" width="2.6640625" style="137" customWidth="1"/>
    <col min="13808" max="13810" width="9.1640625" style="137"/>
    <col min="13811" max="13811" width="11.1640625" style="137" bestFit="1" customWidth="1"/>
    <col min="13812" max="14053" width="9.1640625" style="137"/>
    <col min="14054" max="14054" width="2.6640625" style="137" customWidth="1"/>
    <col min="14055" max="14055" width="26.6640625" style="137" customWidth="1"/>
    <col min="14056" max="14056" width="10.6640625" style="137" customWidth="1"/>
    <col min="14057" max="14057" width="11.6640625" style="137" customWidth="1"/>
    <col min="14058" max="14062" width="10.6640625" style="137" customWidth="1"/>
    <col min="14063" max="14063" width="2.6640625" style="137" customWidth="1"/>
    <col min="14064" max="14066" width="9.1640625" style="137"/>
    <col min="14067" max="14067" width="11.1640625" style="137" bestFit="1" customWidth="1"/>
    <col min="14068" max="14309" width="9.1640625" style="137"/>
    <col min="14310" max="14310" width="2.6640625" style="137" customWidth="1"/>
    <col min="14311" max="14311" width="26.6640625" style="137" customWidth="1"/>
    <col min="14312" max="14312" width="10.6640625" style="137" customWidth="1"/>
    <col min="14313" max="14313" width="11.6640625" style="137" customWidth="1"/>
    <col min="14314" max="14318" width="10.6640625" style="137" customWidth="1"/>
    <col min="14319" max="14319" width="2.6640625" style="137" customWidth="1"/>
    <col min="14320" max="14322" width="9.1640625" style="137"/>
    <col min="14323" max="14323" width="11.1640625" style="137" bestFit="1" customWidth="1"/>
    <col min="14324" max="14565" width="9.1640625" style="137"/>
    <col min="14566" max="14566" width="2.6640625" style="137" customWidth="1"/>
    <col min="14567" max="14567" width="26.6640625" style="137" customWidth="1"/>
    <col min="14568" max="14568" width="10.6640625" style="137" customWidth="1"/>
    <col min="14569" max="14569" width="11.6640625" style="137" customWidth="1"/>
    <col min="14570" max="14574" width="10.6640625" style="137" customWidth="1"/>
    <col min="14575" max="14575" width="2.6640625" style="137" customWidth="1"/>
    <col min="14576" max="14578" width="9.1640625" style="137"/>
    <col min="14579" max="14579" width="11.1640625" style="137" bestFit="1" customWidth="1"/>
    <col min="14580" max="14821" width="9.1640625" style="137"/>
    <col min="14822" max="14822" width="2.6640625" style="137" customWidth="1"/>
    <col min="14823" max="14823" width="26.6640625" style="137" customWidth="1"/>
    <col min="14824" max="14824" width="10.6640625" style="137" customWidth="1"/>
    <col min="14825" max="14825" width="11.6640625" style="137" customWidth="1"/>
    <col min="14826" max="14830" width="10.6640625" style="137" customWidth="1"/>
    <col min="14831" max="14831" width="2.6640625" style="137" customWidth="1"/>
    <col min="14832" max="14834" width="9.1640625" style="137"/>
    <col min="14835" max="14835" width="11.1640625" style="137" bestFit="1" customWidth="1"/>
    <col min="14836" max="15077" width="9.1640625" style="137"/>
    <col min="15078" max="15078" width="2.6640625" style="137" customWidth="1"/>
    <col min="15079" max="15079" width="26.6640625" style="137" customWidth="1"/>
    <col min="15080" max="15080" width="10.6640625" style="137" customWidth="1"/>
    <col min="15081" max="15081" width="11.6640625" style="137" customWidth="1"/>
    <col min="15082" max="15086" width="10.6640625" style="137" customWidth="1"/>
    <col min="15087" max="15087" width="2.6640625" style="137" customWidth="1"/>
    <col min="15088" max="15090" width="9.1640625" style="137"/>
    <col min="15091" max="15091" width="11.1640625" style="137" bestFit="1" customWidth="1"/>
    <col min="15092" max="15333" width="9.1640625" style="137"/>
    <col min="15334" max="15334" width="2.6640625" style="137" customWidth="1"/>
    <col min="15335" max="15335" width="26.6640625" style="137" customWidth="1"/>
    <col min="15336" max="15336" width="10.6640625" style="137" customWidth="1"/>
    <col min="15337" max="15337" width="11.6640625" style="137" customWidth="1"/>
    <col min="15338" max="15342" width="10.6640625" style="137" customWidth="1"/>
    <col min="15343" max="15343" width="2.6640625" style="137" customWidth="1"/>
    <col min="15344" max="15346" width="9.1640625" style="137"/>
    <col min="15347" max="15347" width="11.1640625" style="137" bestFit="1" customWidth="1"/>
    <col min="15348" max="15589" width="9.1640625" style="137"/>
    <col min="15590" max="15590" width="2.6640625" style="137" customWidth="1"/>
    <col min="15591" max="15591" width="26.6640625" style="137" customWidth="1"/>
    <col min="15592" max="15592" width="10.6640625" style="137" customWidth="1"/>
    <col min="15593" max="15593" width="11.6640625" style="137" customWidth="1"/>
    <col min="15594" max="15598" width="10.6640625" style="137" customWidth="1"/>
    <col min="15599" max="15599" width="2.6640625" style="137" customWidth="1"/>
    <col min="15600" max="15602" width="9.1640625" style="137"/>
    <col min="15603" max="15603" width="11.1640625" style="137" bestFit="1" customWidth="1"/>
    <col min="15604" max="15845" width="9.1640625" style="137"/>
    <col min="15846" max="15846" width="2.6640625" style="137" customWidth="1"/>
    <col min="15847" max="15847" width="26.6640625" style="137" customWidth="1"/>
    <col min="15848" max="15848" width="10.6640625" style="137" customWidth="1"/>
    <col min="15849" max="15849" width="11.6640625" style="137" customWidth="1"/>
    <col min="15850" max="15854" width="10.6640625" style="137" customWidth="1"/>
    <col min="15855" max="15855" width="2.6640625" style="137" customWidth="1"/>
    <col min="15856" max="15858" width="9.1640625" style="137"/>
    <col min="15859" max="15859" width="11.1640625" style="137" bestFit="1" customWidth="1"/>
    <col min="15860" max="16101" width="9.1640625" style="137"/>
    <col min="16102" max="16102" width="2.6640625" style="137" customWidth="1"/>
    <col min="16103" max="16103" width="26.6640625" style="137" customWidth="1"/>
    <col min="16104" max="16104" width="10.6640625" style="137" customWidth="1"/>
    <col min="16105" max="16105" width="11.6640625" style="137" customWidth="1"/>
    <col min="16106" max="16110" width="10.6640625" style="137" customWidth="1"/>
    <col min="16111" max="16111" width="2.6640625" style="137" customWidth="1"/>
    <col min="16112" max="16114" width="9.1640625" style="137"/>
    <col min="16115" max="16115" width="11.1640625" style="137" bestFit="1" customWidth="1"/>
    <col min="16116" max="16384" width="9.1640625" style="137"/>
  </cols>
  <sheetData>
    <row r="1" spans="1:10" x14ac:dyDescent="0.2">
      <c r="A1" s="149"/>
      <c r="B1" s="150"/>
      <c r="C1" s="150"/>
      <c r="D1" s="150"/>
      <c r="E1" s="150"/>
      <c r="F1" s="150"/>
      <c r="G1" s="150"/>
      <c r="H1" s="150"/>
      <c r="I1" s="150"/>
      <c r="J1" s="151"/>
    </row>
    <row r="2" spans="1:10" ht="18.75" x14ac:dyDescent="0.2">
      <c r="A2" s="152"/>
      <c r="B2" s="196" t="s">
        <v>157</v>
      </c>
      <c r="C2" s="196"/>
      <c r="D2" s="196"/>
      <c r="E2" s="196"/>
      <c r="F2" s="197"/>
      <c r="G2" s="197"/>
      <c r="H2" s="197"/>
      <c r="I2" s="197"/>
      <c r="J2" s="153"/>
    </row>
    <row r="3" spans="1:10" x14ac:dyDescent="0.2">
      <c r="A3" s="152"/>
      <c r="B3" s="17"/>
      <c r="C3" s="17"/>
      <c r="D3" s="25"/>
      <c r="E3" s="136" t="s">
        <v>125</v>
      </c>
      <c r="F3" s="136"/>
      <c r="G3" s="136"/>
      <c r="H3" s="136"/>
      <c r="I3" s="136"/>
      <c r="J3" s="153"/>
    </row>
    <row r="4" spans="1:10" ht="12.75" customHeight="1" x14ac:dyDescent="0.2">
      <c r="A4" s="152"/>
      <c r="B4" s="198" t="s">
        <v>158</v>
      </c>
      <c r="C4" s="192"/>
      <c r="D4" s="192"/>
      <c r="E4" s="192"/>
      <c r="F4" s="192"/>
      <c r="G4" s="192"/>
      <c r="H4" s="192"/>
      <c r="I4" s="192"/>
      <c r="J4" s="153"/>
    </row>
    <row r="5" spans="1:10" x14ac:dyDescent="0.2">
      <c r="A5" s="152"/>
      <c r="B5" s="192"/>
      <c r="C5" s="192"/>
      <c r="D5" s="192"/>
      <c r="E5" s="192"/>
      <c r="F5" s="192"/>
      <c r="G5" s="192"/>
      <c r="H5" s="192"/>
      <c r="I5" s="192"/>
      <c r="J5" s="153"/>
    </row>
    <row r="6" spans="1:10" x14ac:dyDescent="0.2">
      <c r="A6" s="152"/>
      <c r="B6" s="154"/>
      <c r="C6" s="154"/>
      <c r="D6" s="154"/>
      <c r="E6" s="154"/>
      <c r="F6" s="154"/>
      <c r="G6" s="154"/>
      <c r="H6" s="154"/>
      <c r="I6" s="154"/>
      <c r="J6" s="153"/>
    </row>
    <row r="7" spans="1:10" x14ac:dyDescent="0.2">
      <c r="A7" s="152"/>
      <c r="B7" s="136"/>
      <c r="C7" s="136"/>
      <c r="D7" s="155"/>
      <c r="E7" s="155"/>
      <c r="F7" s="155"/>
      <c r="G7" s="155"/>
      <c r="H7" s="155"/>
      <c r="I7" s="155"/>
      <c r="J7" s="153"/>
    </row>
    <row r="8" spans="1:10" x14ac:dyDescent="0.2">
      <c r="A8" s="152"/>
      <c r="B8" s="144" t="s">
        <v>140</v>
      </c>
      <c r="C8" s="136"/>
      <c r="D8" s="142" t="s">
        <v>139</v>
      </c>
      <c r="E8" s="142" t="s">
        <v>133</v>
      </c>
      <c r="F8" s="142" t="s">
        <v>132</v>
      </c>
      <c r="G8" s="141" t="s">
        <v>134</v>
      </c>
      <c r="H8" s="142" t="s">
        <v>135</v>
      </c>
      <c r="I8" s="142" t="s">
        <v>177</v>
      </c>
      <c r="J8" s="153"/>
    </row>
    <row r="9" spans="1:10" x14ac:dyDescent="0.2">
      <c r="A9" s="152"/>
      <c r="B9" s="146" t="s">
        <v>126</v>
      </c>
      <c r="C9" s="136"/>
      <c r="D9" s="156">
        <v>35.286000000000001</v>
      </c>
      <c r="E9" s="156">
        <v>48.252000000000002</v>
      </c>
      <c r="F9" s="156">
        <v>56.249000000000002</v>
      </c>
      <c r="G9" s="156">
        <v>70.284999999999997</v>
      </c>
      <c r="H9" s="156">
        <v>55.362000000000002</v>
      </c>
      <c r="I9" s="156">
        <v>76.638999999999996</v>
      </c>
      <c r="J9" s="153"/>
    </row>
    <row r="10" spans="1:10" x14ac:dyDescent="0.2">
      <c r="A10" s="152"/>
      <c r="B10" s="136" t="s">
        <v>127</v>
      </c>
      <c r="C10" s="136"/>
      <c r="D10" s="156">
        <v>32.408000000000001</v>
      </c>
      <c r="E10" s="156">
        <v>46.73</v>
      </c>
      <c r="F10" s="156">
        <v>54.415999999999997</v>
      </c>
      <c r="G10" s="156">
        <v>67.509</v>
      </c>
      <c r="H10" s="156">
        <v>54.619</v>
      </c>
      <c r="I10" s="156">
        <v>65.070999999999998</v>
      </c>
      <c r="J10" s="153"/>
    </row>
    <row r="11" spans="1:10" x14ac:dyDescent="0.2">
      <c r="A11" s="152"/>
      <c r="B11" s="136" t="s">
        <v>138</v>
      </c>
      <c r="C11" s="136"/>
      <c r="D11" s="155">
        <f>D9/D10</f>
        <v>1.0888052332757343</v>
      </c>
      <c r="E11" s="155">
        <f>E9/E10</f>
        <v>1.0325700834581641</v>
      </c>
      <c r="F11" s="155">
        <f t="shared" ref="F11:I11" si="0">F9/F10</f>
        <v>1.0336849456042341</v>
      </c>
      <c r="G11" s="155">
        <f t="shared" si="0"/>
        <v>1.0411204432001659</v>
      </c>
      <c r="H11" s="155">
        <f t="shared" si="0"/>
        <v>1.0136033248503269</v>
      </c>
      <c r="I11" s="155">
        <f t="shared" si="0"/>
        <v>1.1777750457192913</v>
      </c>
      <c r="J11" s="153"/>
    </row>
    <row r="12" spans="1:10" x14ac:dyDescent="0.2">
      <c r="A12" s="152"/>
      <c r="B12" s="157"/>
      <c r="C12" s="157"/>
      <c r="D12" s="158"/>
      <c r="E12" s="155"/>
      <c r="F12" s="155"/>
      <c r="G12" s="155"/>
      <c r="H12" s="155"/>
      <c r="I12" s="155"/>
      <c r="J12" s="153"/>
    </row>
    <row r="13" spans="1:10" x14ac:dyDescent="0.2">
      <c r="A13" s="152"/>
      <c r="B13" s="17"/>
      <c r="C13" s="157"/>
      <c r="D13" s="158"/>
      <c r="E13" s="155"/>
      <c r="F13" s="155"/>
      <c r="G13" s="155"/>
      <c r="H13" s="155"/>
      <c r="I13" s="155"/>
      <c r="J13" s="153"/>
    </row>
    <row r="14" spans="1:10" x14ac:dyDescent="0.2">
      <c r="A14" s="152"/>
      <c r="B14" s="144" t="s">
        <v>159</v>
      </c>
      <c r="C14" s="157"/>
      <c r="D14" s="142" t="s">
        <v>139</v>
      </c>
      <c r="E14" s="142" t="s">
        <v>133</v>
      </c>
      <c r="F14" s="142" t="s">
        <v>132</v>
      </c>
      <c r="G14" s="141" t="s">
        <v>134</v>
      </c>
      <c r="H14" s="142" t="s">
        <v>135</v>
      </c>
      <c r="I14" s="142" t="s">
        <v>177</v>
      </c>
      <c r="J14" s="153"/>
    </row>
    <row r="15" spans="1:10" x14ac:dyDescent="0.2">
      <c r="A15" s="152"/>
      <c r="B15" s="136" t="s">
        <v>160</v>
      </c>
      <c r="C15" s="157"/>
      <c r="D15" s="158"/>
      <c r="E15" s="162">
        <f>(D9-E9)/E9</f>
        <v>-0.26871425018652079</v>
      </c>
      <c r="F15" s="162">
        <f t="shared" ref="F15:I16" si="1">(E9-F9)/F9</f>
        <v>-0.14217141638073566</v>
      </c>
      <c r="G15" s="162">
        <f t="shared" si="1"/>
        <v>-0.19970121647577713</v>
      </c>
      <c r="H15" s="162">
        <f t="shared" si="1"/>
        <v>0.26955312308081347</v>
      </c>
      <c r="I15" s="162">
        <f t="shared" si="1"/>
        <v>-0.27762627382925137</v>
      </c>
      <c r="J15" s="153"/>
    </row>
    <row r="16" spans="1:10" x14ac:dyDescent="0.2">
      <c r="A16" s="152"/>
      <c r="B16" s="146" t="s">
        <v>161</v>
      </c>
      <c r="C16" s="136"/>
      <c r="D16" s="160"/>
      <c r="E16" s="162">
        <f>(D10-E10)/E10</f>
        <v>-0.30648405735073819</v>
      </c>
      <c r="F16" s="162">
        <f t="shared" si="1"/>
        <v>-0.14124522199353132</v>
      </c>
      <c r="G16" s="162">
        <f t="shared" si="1"/>
        <v>-0.19394451110222347</v>
      </c>
      <c r="H16" s="162">
        <f t="shared" si="1"/>
        <v>0.23599846207363739</v>
      </c>
      <c r="I16" s="162">
        <f t="shared" si="1"/>
        <v>-0.16062454857002348</v>
      </c>
      <c r="J16" s="153"/>
    </row>
    <row r="17" spans="1:10" x14ac:dyDescent="0.2">
      <c r="A17" s="152"/>
      <c r="B17" s="146"/>
      <c r="C17" s="136"/>
      <c r="D17" s="160"/>
      <c r="E17" s="162"/>
      <c r="F17" s="162"/>
      <c r="G17" s="162"/>
      <c r="H17" s="162"/>
      <c r="I17" s="162"/>
      <c r="J17" s="153"/>
    </row>
    <row r="18" spans="1:10" x14ac:dyDescent="0.2">
      <c r="A18" s="152"/>
      <c r="B18" s="146"/>
      <c r="C18" s="136"/>
      <c r="D18" s="160"/>
      <c r="E18" s="162"/>
      <c r="F18" s="162"/>
      <c r="G18" s="162"/>
      <c r="H18" s="162"/>
      <c r="I18" s="162"/>
      <c r="J18" s="153"/>
    </row>
    <row r="19" spans="1:10" x14ac:dyDescent="0.2">
      <c r="A19" s="152"/>
      <c r="B19" s="146"/>
      <c r="C19" s="136"/>
      <c r="D19" s="160"/>
      <c r="E19" s="162"/>
      <c r="F19" s="162"/>
      <c r="G19" s="162"/>
      <c r="I19" s="142" t="s">
        <v>176</v>
      </c>
      <c r="J19" s="153"/>
    </row>
    <row r="20" spans="1:10" x14ac:dyDescent="0.2">
      <c r="A20" s="152"/>
      <c r="B20" s="199" t="s">
        <v>180</v>
      </c>
      <c r="C20" s="192"/>
      <c r="D20" s="192"/>
      <c r="E20" s="192"/>
      <c r="F20" s="162"/>
      <c r="G20" s="162" t="s">
        <v>178</v>
      </c>
      <c r="H20" s="162"/>
      <c r="I20" s="175">
        <f>(E9-I9)/I9</f>
        <v>-0.37039888307519664</v>
      </c>
      <c r="J20" s="153"/>
    </row>
    <row r="21" spans="1:10" x14ac:dyDescent="0.2">
      <c r="A21" s="152"/>
      <c r="B21" s="192"/>
      <c r="C21" s="192"/>
      <c r="D21" s="192"/>
      <c r="E21" s="192"/>
      <c r="F21" s="162"/>
      <c r="G21" s="162" t="s">
        <v>179</v>
      </c>
      <c r="H21" s="162"/>
      <c r="I21" s="175">
        <f>(E10-I10)/I10</f>
        <v>-0.28186135144688113</v>
      </c>
      <c r="J21" s="153"/>
    </row>
    <row r="22" spans="1:10" x14ac:dyDescent="0.2">
      <c r="A22" s="152"/>
      <c r="B22" s="192"/>
      <c r="C22" s="192"/>
      <c r="D22" s="192"/>
      <c r="E22" s="192"/>
      <c r="F22" s="163"/>
      <c r="G22" s="163"/>
      <c r="H22" s="163"/>
      <c r="I22" s="163"/>
      <c r="J22" s="153"/>
    </row>
    <row r="23" spans="1:10" ht="13.5" thickBot="1" x14ac:dyDescent="0.25">
      <c r="A23" s="164"/>
      <c r="B23" s="165"/>
      <c r="C23" s="165"/>
      <c r="D23" s="165"/>
      <c r="E23" s="165"/>
      <c r="F23" s="165"/>
      <c r="G23" s="165"/>
      <c r="H23" s="165"/>
      <c r="I23" s="165"/>
      <c r="J23" s="166"/>
    </row>
  </sheetData>
  <mergeCells count="3">
    <mergeCell ref="B2:I2"/>
    <mergeCell ref="B4:I5"/>
    <mergeCell ref="B20:E22"/>
  </mergeCells>
  <phoneticPr fontId="0" type="noConversion"/>
  <printOptions horizontalCentered="1"/>
  <pageMargins left="0.75" right="0.75" top="1" bottom="1" header="0.5" footer="0.5"/>
  <pageSetup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Pbm9.1</vt:lpstr>
      <vt:lpstr>Pbm9.2</vt:lpstr>
      <vt:lpstr>Pbm9.3</vt:lpstr>
      <vt:lpstr>Pbm9.4</vt:lpstr>
      <vt:lpstr>Pbm9.5</vt:lpstr>
      <vt:lpstr>Pbm9.6</vt:lpstr>
      <vt:lpstr>Pbm9.7</vt:lpstr>
      <vt:lpstr>Pbm9.8</vt:lpstr>
      <vt:lpstr>Pbm9.9</vt:lpstr>
      <vt:lpstr>Pbm9.10</vt:lpstr>
      <vt:lpstr>PanPacific</vt:lpstr>
      <vt:lpstr>Pbsm 9.11-9.14</vt:lpstr>
      <vt:lpstr>Pbms 9.15-9.16</vt:lpstr>
      <vt:lpstr>Pbm9.17</vt:lpstr>
    </vt:vector>
  </TitlesOfParts>
  <Company>Thunderbird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Michael Moffett</cp:lastModifiedBy>
  <cp:lastPrinted>2016-08-25T23:56:43Z</cp:lastPrinted>
  <dcterms:created xsi:type="dcterms:W3CDTF">2003-02-11T17:29:45Z</dcterms:created>
  <dcterms:modified xsi:type="dcterms:W3CDTF">2018-02-21T21:31:01Z</dcterms:modified>
</cp:coreProperties>
</file>